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Лист1!$A$1:$L$62</definedName>
  </definedNames>
  <calcPr calcId="124519"/>
</workbook>
</file>

<file path=xl/calcChain.xml><?xml version="1.0" encoding="utf-8"?>
<calcChain xmlns="http://schemas.openxmlformats.org/spreadsheetml/2006/main">
  <c r="I12" i="1"/>
  <c r="L60"/>
  <c r="K60"/>
  <c r="J60"/>
  <c r="I60"/>
  <c r="L59"/>
  <c r="K59"/>
  <c r="J59"/>
  <c r="I59"/>
  <c r="J58"/>
  <c r="I58"/>
  <c r="L57"/>
  <c r="K57"/>
  <c r="J57"/>
  <c r="I57"/>
  <c r="L56"/>
  <c r="K56"/>
  <c r="J56"/>
  <c r="I56"/>
  <c r="J55"/>
  <c r="I55"/>
  <c r="L54"/>
  <c r="K54"/>
  <c r="J54"/>
  <c r="I54"/>
  <c r="I53"/>
  <c r="L52"/>
  <c r="K52"/>
  <c r="J52"/>
  <c r="I52"/>
  <c r="K51"/>
  <c r="I51"/>
  <c r="H51"/>
  <c r="F51"/>
  <c r="L51" s="1"/>
  <c r="D51"/>
  <c r="C51"/>
  <c r="L50"/>
  <c r="K50"/>
  <c r="J50"/>
  <c r="I50"/>
  <c r="L48"/>
  <c r="J48"/>
  <c r="I48"/>
  <c r="L47"/>
  <c r="J47"/>
  <c r="I47"/>
  <c r="L46"/>
  <c r="J46"/>
  <c r="I46"/>
  <c r="L45"/>
  <c r="J45"/>
  <c r="I45"/>
  <c r="L44"/>
  <c r="K44"/>
  <c r="J44"/>
  <c r="I44"/>
  <c r="K43"/>
  <c r="I43"/>
  <c r="H43"/>
  <c r="F43"/>
  <c r="L43" s="1"/>
  <c r="D43"/>
  <c r="C43"/>
  <c r="J42"/>
  <c r="I42"/>
  <c r="J41"/>
  <c r="I41"/>
  <c r="J40"/>
  <c r="L39"/>
  <c r="K39"/>
  <c r="J39"/>
  <c r="I39"/>
  <c r="L38"/>
  <c r="K38"/>
  <c r="J38"/>
  <c r="I38"/>
  <c r="J37"/>
  <c r="I37"/>
  <c r="L36"/>
  <c r="K36"/>
  <c r="J36"/>
  <c r="I36"/>
  <c r="J35"/>
  <c r="I35"/>
  <c r="J34"/>
  <c r="I34"/>
  <c r="L33"/>
  <c r="K33"/>
  <c r="J33"/>
  <c r="I33"/>
  <c r="L32"/>
  <c r="K32"/>
  <c r="J32"/>
  <c r="I32"/>
  <c r="L31"/>
  <c r="J31"/>
  <c r="I31"/>
  <c r="J30"/>
  <c r="I30"/>
  <c r="J29"/>
  <c r="I29"/>
  <c r="L28"/>
  <c r="K28"/>
  <c r="J28"/>
  <c r="I28"/>
  <c r="L27"/>
  <c r="J27"/>
  <c r="I27"/>
  <c r="J26"/>
  <c r="I26"/>
  <c r="L25"/>
  <c r="K25"/>
  <c r="J25"/>
  <c r="I25"/>
  <c r="J24"/>
  <c r="I24"/>
  <c r="L23"/>
  <c r="K23"/>
  <c r="J23"/>
  <c r="I23"/>
  <c r="L22"/>
  <c r="K22"/>
  <c r="J22"/>
  <c r="I22"/>
  <c r="L21"/>
  <c r="K21"/>
  <c r="J21"/>
  <c r="I21"/>
  <c r="L20"/>
  <c r="K20"/>
  <c r="J20"/>
  <c r="I20"/>
  <c r="J19"/>
  <c r="L18"/>
  <c r="K18"/>
  <c r="J18"/>
  <c r="I18"/>
  <c r="L17"/>
  <c r="K17"/>
  <c r="J17"/>
  <c r="I17"/>
  <c r="L16"/>
  <c r="K16"/>
  <c r="J16"/>
  <c r="I16"/>
  <c r="L15"/>
  <c r="J15"/>
  <c r="L14"/>
  <c r="K14"/>
  <c r="J14"/>
  <c r="I14"/>
  <c r="K13"/>
  <c r="J13"/>
  <c r="I13"/>
  <c r="K12"/>
  <c r="J12"/>
  <c r="L11"/>
  <c r="I11"/>
  <c r="H11"/>
  <c r="J11" s="1"/>
  <c r="L10"/>
  <c r="J10"/>
  <c r="I10"/>
  <c r="L9"/>
  <c r="J9"/>
  <c r="I9"/>
  <c r="H8"/>
  <c r="F8"/>
  <c r="K8" s="1"/>
  <c r="D8"/>
  <c r="E8" s="1"/>
  <c r="C8"/>
  <c r="H7"/>
  <c r="F7"/>
  <c r="G50" s="1"/>
  <c r="D7"/>
  <c r="E51" s="1"/>
  <c r="C7"/>
  <c r="J7" l="1"/>
  <c r="L7"/>
  <c r="J8"/>
  <c r="L8"/>
  <c r="E43"/>
  <c r="E7" s="1"/>
  <c r="G43"/>
  <c r="E50"/>
  <c r="G51"/>
  <c r="I7"/>
  <c r="K7"/>
  <c r="G8"/>
  <c r="G7" s="1"/>
  <c r="I8"/>
  <c r="J43"/>
  <c r="J51"/>
</calcChain>
</file>

<file path=xl/sharedStrings.xml><?xml version="1.0" encoding="utf-8"?>
<sst xmlns="http://schemas.openxmlformats.org/spreadsheetml/2006/main" count="120" uniqueCount="117">
  <si>
    <t xml:space="preserve">Structura executării bugetului  orașului Durlești </t>
  </si>
  <si>
    <t>la capitolul VENITURI pe perioada   anului  2020</t>
  </si>
  <si>
    <t>DENUMIREA INDICATORULUI</t>
  </si>
  <si>
    <t>Cod ECO</t>
  </si>
  <si>
    <t>Planul   pentru anul 2020</t>
  </si>
  <si>
    <t>Executat (Realizări)</t>
  </si>
  <si>
    <t>DEVIERI</t>
  </si>
  <si>
    <t>Nivelul executări  (%)</t>
  </si>
  <si>
    <t>Aprobat          suma                    mii lei</t>
  </si>
  <si>
    <t>Rectificat          suma                    mii lei</t>
  </si>
  <si>
    <t>Ponderea (%)</t>
  </si>
  <si>
    <t xml:space="preserve"> Anul 2020,         mii lei </t>
  </si>
  <si>
    <t xml:space="preserve">anul   2019  ,   mii lei </t>
  </si>
  <si>
    <t xml:space="preserve">executat către plan rectificat,             mii lei </t>
  </si>
  <si>
    <t xml:space="preserve">executat către anul precedent,             mii lei </t>
  </si>
  <si>
    <t>față de                  plan precizat %%</t>
  </si>
  <si>
    <t>față de anul precedent %%</t>
  </si>
  <si>
    <t>A</t>
  </si>
  <si>
    <t>I. Venituri, total</t>
  </si>
  <si>
    <t>1. Venituri proprii</t>
  </si>
  <si>
    <t>Impozitul funciar pe terenurile cu destinaţie agricolă cu excepţia gospodăriilor ţărăneşti (de fermier)</t>
  </si>
  <si>
    <t>113110</t>
  </si>
  <si>
    <t>Impozitul funciar pe terenurile cu destinaţie agricolă  de la gospodăriile ţărăneşti (de fermier)</t>
  </si>
  <si>
    <t>113120</t>
  </si>
  <si>
    <t>Impozitul funciar pe terenurile cu altă destinaţie decît cea agricolă</t>
  </si>
  <si>
    <t>113130</t>
  </si>
  <si>
    <t>Impozitul funciar al persoanelor juridice si fizice in calitate de intreprinzator</t>
  </si>
  <si>
    <t>113161</t>
  </si>
  <si>
    <t>Impozitul funciar al persoanelor fizice-cetateni</t>
  </si>
  <si>
    <t>113171</t>
  </si>
  <si>
    <t>Impozitul pe bunurile imobiliare ale persoanelor juridice</t>
  </si>
  <si>
    <t>113210</t>
  </si>
  <si>
    <t>113220</t>
  </si>
  <si>
    <t>Impozitul pe bunurile imobiliare achitat de către persoanele juridice și fizice înregistrate în calitate de întreprinzător din valoarea estimată (de piață) a bunurilor imobiliare</t>
  </si>
  <si>
    <t>113230</t>
  </si>
  <si>
    <t>Impozitul pe bunurile imobiliare achitat de către persoanele fizice – cetăţeni din valoarea estimată (de piaţă) a bunurilor imobiliare</t>
  </si>
  <si>
    <t>113240</t>
  </si>
  <si>
    <t>Impozit privat încasat în bugetul local de nivelul I</t>
  </si>
  <si>
    <t>113313</t>
  </si>
  <si>
    <t>Taxa de piata</t>
  </si>
  <si>
    <t>114411</t>
  </si>
  <si>
    <t>Taxa pentru amenajarea teritoriului</t>
  </si>
  <si>
    <t>114412</t>
  </si>
  <si>
    <t>Taxa pentru prestarea serviciilor de transport</t>
  </si>
  <si>
    <t>114413</t>
  </si>
  <si>
    <t>Taxa de plasare a publicității</t>
  </si>
  <si>
    <t>114414</t>
  </si>
  <si>
    <t>Taxa pentru dispozitive publicitare</t>
  </si>
  <si>
    <t>114415</t>
  </si>
  <si>
    <t>Taxa pentru parcare</t>
  </si>
  <si>
    <t>114416</t>
  </si>
  <si>
    <t>Taxa pentru unitățile comerciale și/sau de prestări servicii</t>
  </si>
  <si>
    <t>114418</t>
  </si>
  <si>
    <t>Taxa pentru aplicarea simbolicii locale</t>
  </si>
  <si>
    <t>114423</t>
  </si>
  <si>
    <t>Taxa pentru patenta de întreprinzinzător</t>
  </si>
  <si>
    <t>114522</t>
  </si>
  <si>
    <t>Taxa pentru apă</t>
  </si>
  <si>
    <t>114611</t>
  </si>
  <si>
    <t>granturi capitale primite de la Guvernele altor state  pentru proiecte finanțate din surse externe pentru buget local de niv.I</t>
  </si>
  <si>
    <t>131223</t>
  </si>
  <si>
    <t>Granturi capitale primite de la org. int.pentru proecte fin.din surse externe</t>
  </si>
  <si>
    <t>132223</t>
  </si>
  <si>
    <t>Dobînzi încasate la soldurile mijloacelor  bănești la conturile bancare  ale proiectelor finanțate din surse externe conform prevederilor acordurilor</t>
  </si>
  <si>
    <t>141117</t>
  </si>
  <si>
    <t>Arenda terenurilor cu destinaţie agricolă încasată în bugetul local de nivelul I</t>
  </si>
  <si>
    <t>Arenda terenurilor cu altă destinaţie decît cea agricolă încasată în bugetul local de nivelul I</t>
  </si>
  <si>
    <t>Taxa de organizare a licitațiilor și loteriilor pe teritoriul UAT</t>
  </si>
  <si>
    <t>Taxa de înregistrare a asociațiilor obștești</t>
  </si>
  <si>
    <t>Plata pentru certificatele de urbanism şi autorizările de construire sau desfiinţare în bugetul local de nivelul I</t>
  </si>
  <si>
    <t>142215</t>
  </si>
  <si>
    <t>Mijl.inc.din sc.teren din circ.agr.</t>
  </si>
  <si>
    <t>142249</t>
  </si>
  <si>
    <t>Plata pentru locațiunea bunurilor patrimoniului public încasată în bugetul local de nivelul I</t>
  </si>
  <si>
    <t>Amenzi și sancțiuni contravenționale încasate în bugetul local de nivelul I</t>
  </si>
  <si>
    <t>143130</t>
  </si>
  <si>
    <t>Donatii voluntare  pentru ch.curente din surse interne pentru inst.bugetare</t>
  </si>
  <si>
    <t>144114</t>
  </si>
  <si>
    <t>Alte venituri încasate în bugetele locale de nivelul I</t>
  </si>
  <si>
    <t>145142</t>
  </si>
  <si>
    <t>Finanțare de la buget</t>
  </si>
  <si>
    <t>149800</t>
  </si>
  <si>
    <t>2. Defalcări de la impozitele și taxele de stat</t>
  </si>
  <si>
    <t>Impozit pe venitul reţinut din salariu</t>
  </si>
  <si>
    <t>111110</t>
  </si>
  <si>
    <t>Impozitul pe venitul persoanelor fizice spre plată/achitat</t>
  </si>
  <si>
    <t>111121</t>
  </si>
  <si>
    <t xml:space="preserve">Impozitul pe venitul PF ce desf.activ.in dom.comert </t>
  </si>
  <si>
    <t>111124</t>
  </si>
  <si>
    <t>Imp pe venit din PF in regim de taxi</t>
  </si>
  <si>
    <t>111125</t>
  </si>
  <si>
    <t>Impozit pe venitul aferent operaţiunilor de predare în posesie şi/sau folosinţă a proprietăţii imobiliare</t>
  </si>
  <si>
    <t>111130</t>
  </si>
  <si>
    <t>Impozit pe venit din activitate opera'ională</t>
  </si>
  <si>
    <t>111240</t>
  </si>
  <si>
    <t>3. Resurse colectate de autorități/instituţii</t>
  </si>
  <si>
    <t>142310</t>
  </si>
  <si>
    <t>4. Transferuri</t>
  </si>
  <si>
    <t>Transferuri curente primite cu destinaţie specială între instituțiile bugetului de stat și instituțiile bugetelor locale de nivelul I,pentru învățămîntul preșcolar, , secundar-general, special și complementar(extrașcolar)</t>
  </si>
  <si>
    <t>191211</t>
  </si>
  <si>
    <t>Alte tranșe curente primite cu destinaţie specială între instituțiile bugetului de stat și instituțiile bugetelor locale de nivelul I,</t>
  </si>
  <si>
    <t>191215</t>
  </si>
  <si>
    <t>Transferuri curente primite cu destinaţie specială între instituțiile bugetului de stat și instituțiile bugetelor locale de nivelul I,pentru infrastructura drumurilor</t>
  </si>
  <si>
    <t>191216</t>
  </si>
  <si>
    <t>Transferuri  capitale primite cu destinaţie specială  între instituțiile bugetului de stat și instituțiile bugetelor locale de nivelul I</t>
  </si>
  <si>
    <t>191220</t>
  </si>
  <si>
    <t>Transferuri curente primite cu destinaţie generală  între instituțiile bugetului de stat și instituțiile bugetelor locale de nivelul I</t>
  </si>
  <si>
    <t>191231</t>
  </si>
  <si>
    <t>191239</t>
  </si>
  <si>
    <t>Transferuri capitale primite  cu destinaţie specială între instituțiile bugetului de stat și instituțiile bugetelor locale de nivelul I</t>
  </si>
  <si>
    <t>191420</t>
  </si>
  <si>
    <t>Transferuri curente primite cu destinaţie specială  între bugetele locale de niv.II și  bugetele locale de nivelul I între UAT</t>
  </si>
  <si>
    <t>193111</t>
  </si>
  <si>
    <t>Transferuri capitale primite cu destinaţie specială  între bugetele locale de niv.II și  bugetele locale de nivelul I între UAT</t>
  </si>
  <si>
    <t>193120</t>
  </si>
  <si>
    <t>Contabil şef  adjunct                                                    Mîndru Elena</t>
  </si>
  <si>
    <t>Anexa nr.1 la Decizia CLD nr.2.1 din04.05.2021</t>
  </si>
</sst>
</file>

<file path=xl/styles.xml><?xml version="1.0" encoding="utf-8"?>
<styleSheet xmlns="http://schemas.openxmlformats.org/spreadsheetml/2006/main">
  <numFmts count="3">
    <numFmt numFmtId="164" formatCode="_-* #,##0.0_р_._-;\-* #,##0.0_р_._-;_-* &quot;-&quot;?_р_._-;_-@_-"/>
    <numFmt numFmtId="165" formatCode="0.0%"/>
    <numFmt numFmtId="166" formatCode="#,##0.0_ ;\-#,##0.0\ "/>
  </numFmts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8"/>
      <color theme="1" tint="4.9989318521683403E-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" fillId="0" borderId="0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1" fillId="3" borderId="0" xfId="0" applyFont="1" applyFill="1" applyBorder="1"/>
    <xf numFmtId="0" fontId="1" fillId="3" borderId="0" xfId="0" applyFont="1" applyFill="1"/>
    <xf numFmtId="0" fontId="5" fillId="4" borderId="2" xfId="0" applyFont="1" applyFill="1" applyBorder="1" applyAlignment="1">
      <alignment horizontal="left" indent="2"/>
    </xf>
    <xf numFmtId="0" fontId="5" fillId="4" borderId="2" xfId="0" applyFont="1" applyFill="1" applyBorder="1"/>
    <xf numFmtId="164" fontId="5" fillId="4" borderId="3" xfId="0" applyNumberFormat="1" applyFont="1" applyFill="1" applyBorder="1"/>
    <xf numFmtId="164" fontId="5" fillId="4" borderId="2" xfId="0" applyNumberFormat="1" applyFont="1" applyFill="1" applyBorder="1"/>
    <xf numFmtId="165" fontId="6" fillId="4" borderId="2" xfId="0" applyNumberFormat="1" applyFont="1" applyFill="1" applyBorder="1"/>
    <xf numFmtId="0" fontId="4" fillId="4" borderId="2" xfId="0" applyFont="1" applyFill="1" applyBorder="1" applyAlignment="1">
      <alignment horizontal="left"/>
    </xf>
    <xf numFmtId="0" fontId="4" fillId="4" borderId="2" xfId="0" applyFont="1" applyFill="1" applyBorder="1"/>
    <xf numFmtId="164" fontId="7" fillId="4" borderId="3" xfId="0" applyNumberFormat="1" applyFont="1" applyFill="1" applyBorder="1"/>
    <xf numFmtId="164" fontId="7" fillId="4" borderId="2" xfId="0" applyNumberFormat="1" applyFont="1" applyFill="1" applyBorder="1"/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/>
    <xf numFmtId="164" fontId="5" fillId="3" borderId="2" xfId="0" applyNumberFormat="1" applyFont="1" applyFill="1" applyBorder="1"/>
    <xf numFmtId="165" fontId="6" fillId="3" borderId="2" xfId="0" applyNumberFormat="1" applyFont="1" applyFill="1" applyBorder="1"/>
    <xf numFmtId="0" fontId="2" fillId="0" borderId="2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vertical="center"/>
    </xf>
    <xf numFmtId="165" fontId="6" fillId="3" borderId="2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vertical="center"/>
    </xf>
    <xf numFmtId="164" fontId="1" fillId="3" borderId="2" xfId="0" applyNumberFormat="1" applyFont="1" applyFill="1" applyBorder="1"/>
    <xf numFmtId="164" fontId="6" fillId="3" borderId="2" xfId="0" applyNumberFormat="1" applyFont="1" applyFill="1" applyBorder="1"/>
    <xf numFmtId="49" fontId="8" fillId="3" borderId="2" xfId="0" applyNumberFormat="1" applyFont="1" applyFill="1" applyBorder="1" applyAlignment="1">
      <alignment horizontal="center" vertical="top"/>
    </xf>
    <xf numFmtId="164" fontId="6" fillId="3" borderId="3" xfId="0" applyNumberFormat="1" applyFont="1" applyFill="1" applyBorder="1" applyAlignment="1">
      <alignment horizontal="center" vertical="top"/>
    </xf>
    <xf numFmtId="166" fontId="1" fillId="3" borderId="3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/>
    </xf>
    <xf numFmtId="164" fontId="7" fillId="4" borderId="3" xfId="0" applyNumberFormat="1" applyFont="1" applyFill="1" applyBorder="1" applyAlignment="1">
      <alignment horizontal="center" vertical="center"/>
    </xf>
    <xf numFmtId="164" fontId="7" fillId="4" borderId="2" xfId="0" applyNumberFormat="1" applyFont="1" applyFill="1" applyBorder="1" applyAlignment="1">
      <alignment vertical="center"/>
    </xf>
    <xf numFmtId="164" fontId="5" fillId="4" borderId="2" xfId="0" applyNumberFormat="1" applyFont="1" applyFill="1" applyBorder="1" applyAlignment="1">
      <alignment vertical="center"/>
    </xf>
    <xf numFmtId="165" fontId="6" fillId="4" borderId="2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/>
    <xf numFmtId="164" fontId="5" fillId="3" borderId="0" xfId="0" applyNumberFormat="1" applyFont="1" applyFill="1" applyBorder="1"/>
    <xf numFmtId="165" fontId="6" fillId="3" borderId="0" xfId="0" applyNumberFormat="1" applyFont="1" applyFill="1" applyBorder="1"/>
    <xf numFmtId="0" fontId="6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workbookViewId="0">
      <selection activeCell="A2" sqref="A2:L2"/>
    </sheetView>
  </sheetViews>
  <sheetFormatPr defaultRowHeight="15.75"/>
  <cols>
    <col min="1" max="1" width="21.140625" style="1" customWidth="1"/>
    <col min="2" max="2" width="7.28515625" style="1" customWidth="1"/>
    <col min="3" max="3" width="12.85546875" style="1" customWidth="1"/>
    <col min="4" max="4" width="12.28515625" style="1" customWidth="1"/>
    <col min="5" max="5" width="9.5703125" style="1" customWidth="1"/>
    <col min="6" max="6" width="12.5703125" style="1" customWidth="1"/>
    <col min="7" max="7" width="9.85546875" style="1" customWidth="1"/>
    <col min="8" max="8" width="12.5703125" style="1" customWidth="1"/>
    <col min="9" max="9" width="12.85546875" style="1" customWidth="1"/>
    <col min="10" max="10" width="12.7109375" style="1" customWidth="1"/>
    <col min="11" max="11" width="9.5703125" style="1" customWidth="1"/>
    <col min="12" max="12" width="11.42578125" style="1" customWidth="1"/>
    <col min="13" max="16384" width="9.140625" style="1"/>
  </cols>
  <sheetData>
    <row r="1" spans="1:15">
      <c r="H1" s="2"/>
      <c r="I1" s="2"/>
      <c r="J1" s="2"/>
      <c r="K1" s="2"/>
      <c r="L1" s="3" t="s">
        <v>116</v>
      </c>
    </row>
    <row r="2" spans="1:15" ht="23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5" ht="23.25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4"/>
      <c r="N3" s="4"/>
      <c r="O3" s="4"/>
    </row>
    <row r="4" spans="1:15">
      <c r="A4" s="68" t="s">
        <v>2</v>
      </c>
      <c r="B4" s="68" t="s">
        <v>3</v>
      </c>
      <c r="C4" s="69" t="s">
        <v>4</v>
      </c>
      <c r="D4" s="70"/>
      <c r="E4" s="71"/>
      <c r="F4" s="69" t="s">
        <v>5</v>
      </c>
      <c r="G4" s="70"/>
      <c r="H4" s="70"/>
      <c r="I4" s="72" t="s">
        <v>6</v>
      </c>
      <c r="J4" s="73"/>
      <c r="K4" s="74" t="s">
        <v>7</v>
      </c>
      <c r="L4" s="75"/>
      <c r="M4" s="4"/>
      <c r="N4" s="65"/>
      <c r="O4" s="4"/>
    </row>
    <row r="5" spans="1:15" ht="51">
      <c r="A5" s="68"/>
      <c r="B5" s="68"/>
      <c r="C5" s="5" t="s">
        <v>8</v>
      </c>
      <c r="D5" s="5" t="s">
        <v>9</v>
      </c>
      <c r="E5" s="5" t="s">
        <v>10</v>
      </c>
      <c r="F5" s="6" t="s">
        <v>11</v>
      </c>
      <c r="G5" s="5" t="s">
        <v>10</v>
      </c>
      <c r="H5" s="6" t="s">
        <v>12</v>
      </c>
      <c r="I5" s="5" t="s">
        <v>13</v>
      </c>
      <c r="J5" s="5" t="s">
        <v>14</v>
      </c>
      <c r="K5" s="5" t="s">
        <v>15</v>
      </c>
      <c r="L5" s="7" t="s">
        <v>16</v>
      </c>
      <c r="M5" s="4"/>
      <c r="N5" s="65"/>
    </row>
    <row r="6" spans="1:15" s="12" customFormat="1">
      <c r="A6" s="8" t="s">
        <v>17</v>
      </c>
      <c r="B6" s="8">
        <v>1</v>
      </c>
      <c r="C6" s="9">
        <v>2</v>
      </c>
      <c r="D6" s="9">
        <v>3</v>
      </c>
      <c r="E6" s="9">
        <v>4</v>
      </c>
      <c r="F6" s="9">
        <v>5</v>
      </c>
      <c r="G6" s="10">
        <v>6</v>
      </c>
      <c r="H6" s="10">
        <v>7</v>
      </c>
      <c r="I6" s="8">
        <v>9</v>
      </c>
      <c r="J6" s="8"/>
      <c r="K6" s="8"/>
      <c r="L6" s="8">
        <v>10</v>
      </c>
      <c r="M6" s="11"/>
      <c r="N6" s="11"/>
      <c r="O6" s="11"/>
    </row>
    <row r="7" spans="1:15" ht="21.75" customHeight="1">
      <c r="A7" s="13" t="s">
        <v>18</v>
      </c>
      <c r="B7" s="14"/>
      <c r="C7" s="15">
        <f>C8+C43+C50+C51</f>
        <v>49222.6</v>
      </c>
      <c r="D7" s="15">
        <f>D8+D43+D50+D51</f>
        <v>59655.599999999991</v>
      </c>
      <c r="E7" s="15">
        <f>SUM(E8:E60)</f>
        <v>100</v>
      </c>
      <c r="F7" s="15">
        <f>F8+F43+F50+F51</f>
        <v>51252.2</v>
      </c>
      <c r="G7" s="15">
        <f>SUM(G8:G60)</f>
        <v>100</v>
      </c>
      <c r="H7" s="15">
        <f>H8+H43+H50+H51</f>
        <v>51745.600000000006</v>
      </c>
      <c r="I7" s="16">
        <f>F7-D7</f>
        <v>-8403.3999999999942</v>
      </c>
      <c r="J7" s="16">
        <f>F7-H7</f>
        <v>-493.40000000000873</v>
      </c>
      <c r="K7" s="17">
        <f>F7/D7*100%</f>
        <v>0.85913476689531254</v>
      </c>
      <c r="L7" s="17">
        <f>F7/H7*100%</f>
        <v>0.9904648897684053</v>
      </c>
      <c r="M7" s="4"/>
    </row>
    <row r="8" spans="1:15">
      <c r="A8" s="18" t="s">
        <v>19</v>
      </c>
      <c r="B8" s="19"/>
      <c r="C8" s="20">
        <f>SUM(C9:C41)</f>
        <v>7189.7</v>
      </c>
      <c r="D8" s="20">
        <f>SUM(D9:D42)</f>
        <v>7189.7</v>
      </c>
      <c r="E8" s="20">
        <f>D8/D7*100</f>
        <v>12.052011881533337</v>
      </c>
      <c r="F8" s="20">
        <f>SUM(F9:F41)</f>
        <v>9674.9999999999982</v>
      </c>
      <c r="G8" s="20">
        <f>F8/F7*100</f>
        <v>18.87723844049621</v>
      </c>
      <c r="H8" s="20">
        <f>SUM(H9:H41)</f>
        <v>7346.5</v>
      </c>
      <c r="I8" s="21">
        <f t="shared" ref="I8:I60" si="0">F8-D8</f>
        <v>2485.2999999999984</v>
      </c>
      <c r="J8" s="16">
        <f t="shared" ref="J8:J60" si="1">F8-H8</f>
        <v>2328.4999999999982</v>
      </c>
      <c r="K8" s="17">
        <f t="shared" ref="K8:K60" si="2">F8/D8*100%</f>
        <v>1.3456750629372571</v>
      </c>
      <c r="L8" s="17">
        <f t="shared" ref="L8:L60" si="3">F8/H8*100%</f>
        <v>1.3169536513986249</v>
      </c>
      <c r="M8" s="4"/>
    </row>
    <row r="9" spans="1:15" ht="66.75" customHeight="1">
      <c r="A9" s="22" t="s">
        <v>20</v>
      </c>
      <c r="B9" s="23" t="s">
        <v>21</v>
      </c>
      <c r="C9" s="24"/>
      <c r="D9" s="24"/>
      <c r="E9" s="24"/>
      <c r="F9" s="24"/>
      <c r="G9" s="24"/>
      <c r="H9" s="33">
        <v>58.8</v>
      </c>
      <c r="I9" s="33">
        <f t="shared" si="0"/>
        <v>0</v>
      </c>
      <c r="J9" s="29">
        <f t="shared" si="1"/>
        <v>-58.8</v>
      </c>
      <c r="K9" s="30"/>
      <c r="L9" s="30">
        <f t="shared" si="3"/>
        <v>0</v>
      </c>
    </row>
    <row r="10" spans="1:15" ht="57" customHeight="1">
      <c r="A10" s="22" t="s">
        <v>22</v>
      </c>
      <c r="B10" s="23" t="s">
        <v>23</v>
      </c>
      <c r="C10" s="24"/>
      <c r="D10" s="24"/>
      <c r="E10" s="24"/>
      <c r="F10" s="24"/>
      <c r="G10" s="24"/>
      <c r="H10" s="33">
        <v>12.5</v>
      </c>
      <c r="I10" s="33">
        <f t="shared" si="0"/>
        <v>0</v>
      </c>
      <c r="J10" s="29">
        <f t="shared" si="1"/>
        <v>-12.5</v>
      </c>
      <c r="K10" s="30"/>
      <c r="L10" s="30">
        <f t="shared" si="3"/>
        <v>0</v>
      </c>
    </row>
    <row r="11" spans="1:15" ht="52.5" customHeight="1">
      <c r="A11" s="28" t="s">
        <v>24</v>
      </c>
      <c r="B11" s="23" t="s">
        <v>25</v>
      </c>
      <c r="C11" s="24"/>
      <c r="D11" s="24"/>
      <c r="E11" s="24"/>
      <c r="F11" s="24"/>
      <c r="G11" s="24"/>
      <c r="H11" s="33">
        <f>19.5+44.1</f>
        <v>63.6</v>
      </c>
      <c r="I11" s="33">
        <f t="shared" si="0"/>
        <v>0</v>
      </c>
      <c r="J11" s="29">
        <f t="shared" si="1"/>
        <v>-63.6</v>
      </c>
      <c r="K11" s="30"/>
      <c r="L11" s="30">
        <f t="shared" si="3"/>
        <v>0</v>
      </c>
    </row>
    <row r="12" spans="1:15" ht="56.25" customHeight="1">
      <c r="A12" s="28" t="s">
        <v>26</v>
      </c>
      <c r="B12" s="23" t="s">
        <v>27</v>
      </c>
      <c r="C12" s="24">
        <v>70.3</v>
      </c>
      <c r="D12" s="24">
        <v>70.3</v>
      </c>
      <c r="E12" s="24"/>
      <c r="F12" s="24">
        <v>73.599999999999994</v>
      </c>
      <c r="G12" s="24"/>
      <c r="H12" s="25"/>
      <c r="I12" s="33">
        <f t="shared" si="0"/>
        <v>3.2999999999999972</v>
      </c>
      <c r="J12" s="29">
        <f t="shared" si="1"/>
        <v>73.599999999999994</v>
      </c>
      <c r="K12" s="30">
        <f t="shared" si="2"/>
        <v>1.0469416785206258</v>
      </c>
      <c r="L12" s="30"/>
    </row>
    <row r="13" spans="1:15" ht="30" customHeight="1">
      <c r="A13" s="28" t="s">
        <v>28</v>
      </c>
      <c r="B13" s="31" t="s">
        <v>29</v>
      </c>
      <c r="C13" s="32">
        <v>65</v>
      </c>
      <c r="D13" s="32">
        <v>65</v>
      </c>
      <c r="E13" s="32"/>
      <c r="F13" s="32">
        <v>83.3</v>
      </c>
      <c r="G13" s="32"/>
      <c r="H13" s="25"/>
      <c r="I13" s="33">
        <f t="shared" si="0"/>
        <v>18.299999999999997</v>
      </c>
      <c r="J13" s="29">
        <f t="shared" si="1"/>
        <v>83.3</v>
      </c>
      <c r="K13" s="30">
        <f>F13/D13*100%</f>
        <v>1.2815384615384615</v>
      </c>
      <c r="L13" s="30"/>
    </row>
    <row r="14" spans="1:15" ht="45.75" customHeight="1">
      <c r="A14" s="28" t="s">
        <v>30</v>
      </c>
      <c r="B14" s="31" t="s">
        <v>31</v>
      </c>
      <c r="C14" s="32">
        <v>85</v>
      </c>
      <c r="D14" s="32">
        <v>85</v>
      </c>
      <c r="E14" s="32"/>
      <c r="F14" s="32">
        <v>82.9</v>
      </c>
      <c r="G14" s="32"/>
      <c r="H14" s="33">
        <v>73.5</v>
      </c>
      <c r="I14" s="33">
        <f t="shared" si="0"/>
        <v>-2.0999999999999943</v>
      </c>
      <c r="J14" s="29">
        <f t="shared" si="1"/>
        <v>9.4000000000000057</v>
      </c>
      <c r="K14" s="30">
        <f t="shared" si="2"/>
        <v>0.97529411764705887</v>
      </c>
      <c r="L14" s="30">
        <f t="shared" si="3"/>
        <v>1.1278911564625851</v>
      </c>
    </row>
    <row r="15" spans="1:15" ht="45.75" customHeight="1">
      <c r="A15" s="28" t="s">
        <v>30</v>
      </c>
      <c r="B15" s="31" t="s">
        <v>32</v>
      </c>
      <c r="C15" s="32"/>
      <c r="D15" s="32"/>
      <c r="E15" s="32"/>
      <c r="F15" s="32">
        <v>4.0999999999999996</v>
      </c>
      <c r="G15" s="32"/>
      <c r="H15" s="33">
        <v>1.8</v>
      </c>
      <c r="I15" s="25"/>
      <c r="J15" s="29">
        <f t="shared" si="1"/>
        <v>2.2999999999999998</v>
      </c>
      <c r="K15" s="30"/>
      <c r="L15" s="30">
        <f t="shared" si="3"/>
        <v>2.2777777777777777</v>
      </c>
    </row>
    <row r="16" spans="1:15" ht="89.25" customHeight="1">
      <c r="A16" s="28" t="s">
        <v>33</v>
      </c>
      <c r="B16" s="23" t="s">
        <v>34</v>
      </c>
      <c r="C16" s="24">
        <v>449.9</v>
      </c>
      <c r="D16" s="24">
        <v>449.9</v>
      </c>
      <c r="E16" s="24"/>
      <c r="F16" s="24">
        <v>493.9</v>
      </c>
      <c r="G16" s="24"/>
      <c r="H16" s="33">
        <v>461.8</v>
      </c>
      <c r="I16" s="33">
        <f t="shared" si="0"/>
        <v>44</v>
      </c>
      <c r="J16" s="29">
        <f t="shared" si="1"/>
        <v>32.099999999999966</v>
      </c>
      <c r="K16" s="30">
        <f t="shared" si="2"/>
        <v>1.097799511002445</v>
      </c>
      <c r="L16" s="30">
        <f t="shared" si="3"/>
        <v>1.0695106106539627</v>
      </c>
    </row>
    <row r="17" spans="1:12" ht="75.75" customHeight="1">
      <c r="A17" s="28" t="s">
        <v>35</v>
      </c>
      <c r="B17" s="23" t="s">
        <v>36</v>
      </c>
      <c r="C17" s="24">
        <v>3567.8</v>
      </c>
      <c r="D17" s="24">
        <v>3567.8</v>
      </c>
      <c r="E17" s="24"/>
      <c r="F17" s="24">
        <v>4049.6</v>
      </c>
      <c r="G17" s="24"/>
      <c r="H17" s="33">
        <v>3578.9</v>
      </c>
      <c r="I17" s="33">
        <f t="shared" si="0"/>
        <v>481.79999999999973</v>
      </c>
      <c r="J17" s="29">
        <f t="shared" si="1"/>
        <v>470.69999999999982</v>
      </c>
      <c r="K17" s="30">
        <f t="shared" si="2"/>
        <v>1.1350412018610907</v>
      </c>
      <c r="L17" s="30">
        <f t="shared" si="3"/>
        <v>1.1315208583643017</v>
      </c>
    </row>
    <row r="18" spans="1:12" ht="38.25" customHeight="1">
      <c r="A18" s="28" t="s">
        <v>37</v>
      </c>
      <c r="B18" s="31" t="s">
        <v>38</v>
      </c>
      <c r="C18" s="32">
        <v>1</v>
      </c>
      <c r="D18" s="32">
        <v>1</v>
      </c>
      <c r="E18" s="32"/>
      <c r="F18" s="32">
        <v>0.7</v>
      </c>
      <c r="G18" s="32"/>
      <c r="H18" s="33">
        <v>11.1</v>
      </c>
      <c r="I18" s="33">
        <f t="shared" si="0"/>
        <v>-0.30000000000000004</v>
      </c>
      <c r="J18" s="29">
        <f t="shared" si="1"/>
        <v>-10.4</v>
      </c>
      <c r="K18" s="30">
        <f t="shared" si="2"/>
        <v>0.7</v>
      </c>
      <c r="L18" s="30">
        <f t="shared" si="3"/>
        <v>6.3063063063063057E-2</v>
      </c>
    </row>
    <row r="19" spans="1:12" ht="21" customHeight="1">
      <c r="A19" s="28" t="s">
        <v>39</v>
      </c>
      <c r="B19" s="31" t="s">
        <v>40</v>
      </c>
      <c r="C19" s="32"/>
      <c r="D19" s="32"/>
      <c r="E19" s="32"/>
      <c r="F19" s="32"/>
      <c r="G19" s="32"/>
      <c r="H19" s="33">
        <v>0.6</v>
      </c>
      <c r="I19" s="33"/>
      <c r="J19" s="29">
        <f t="shared" si="1"/>
        <v>-0.6</v>
      </c>
      <c r="K19" s="30"/>
      <c r="L19" s="30"/>
    </row>
    <row r="20" spans="1:12" ht="33" customHeight="1">
      <c r="A20" s="34" t="s">
        <v>41</v>
      </c>
      <c r="B20" s="35" t="s">
        <v>42</v>
      </c>
      <c r="C20" s="36">
        <v>245</v>
      </c>
      <c r="D20" s="36">
        <v>245</v>
      </c>
      <c r="E20" s="36"/>
      <c r="F20" s="36">
        <v>282.7</v>
      </c>
      <c r="G20" s="36"/>
      <c r="H20" s="37">
        <v>244.9</v>
      </c>
      <c r="I20" s="37">
        <f t="shared" si="0"/>
        <v>37.699999999999989</v>
      </c>
      <c r="J20" s="29">
        <f t="shared" si="1"/>
        <v>37.799999999999983</v>
      </c>
      <c r="K20" s="30">
        <f t="shared" si="2"/>
        <v>1.153877551020408</v>
      </c>
      <c r="L20" s="30">
        <f t="shared" si="3"/>
        <v>1.1543487137607187</v>
      </c>
    </row>
    <row r="21" spans="1:12" ht="27.75" customHeight="1">
      <c r="A21" s="38" t="s">
        <v>43</v>
      </c>
      <c r="B21" s="39" t="s">
        <v>44</v>
      </c>
      <c r="C21" s="40">
        <v>100</v>
      </c>
      <c r="D21" s="40">
        <v>100</v>
      </c>
      <c r="E21" s="40"/>
      <c r="F21" s="40">
        <v>10</v>
      </c>
      <c r="G21" s="40"/>
      <c r="H21" s="41">
        <v>100.7</v>
      </c>
      <c r="I21" s="41">
        <f t="shared" si="0"/>
        <v>-90</v>
      </c>
      <c r="J21" s="29">
        <f t="shared" si="1"/>
        <v>-90.7</v>
      </c>
      <c r="K21" s="30">
        <f t="shared" si="2"/>
        <v>0.1</v>
      </c>
      <c r="L21" s="30">
        <f t="shared" si="3"/>
        <v>9.9304865938430978E-2</v>
      </c>
    </row>
    <row r="22" spans="1:12" ht="30.75" customHeight="1">
      <c r="A22" s="38" t="s">
        <v>45</v>
      </c>
      <c r="B22" s="39" t="s">
        <v>46</v>
      </c>
      <c r="C22" s="40">
        <v>7</v>
      </c>
      <c r="D22" s="40">
        <v>7</v>
      </c>
      <c r="E22" s="40"/>
      <c r="F22" s="40"/>
      <c r="G22" s="40"/>
      <c r="H22" s="42">
        <v>8.3000000000000007</v>
      </c>
      <c r="I22" s="41">
        <f t="shared" si="0"/>
        <v>-7</v>
      </c>
      <c r="J22" s="29">
        <f t="shared" si="1"/>
        <v>-8.3000000000000007</v>
      </c>
      <c r="K22" s="30">
        <f t="shared" si="2"/>
        <v>0</v>
      </c>
      <c r="L22" s="30">
        <f t="shared" si="3"/>
        <v>0</v>
      </c>
    </row>
    <row r="23" spans="1:12" ht="33" customHeight="1">
      <c r="A23" s="34" t="s">
        <v>47</v>
      </c>
      <c r="B23" s="35" t="s">
        <v>48</v>
      </c>
      <c r="C23" s="36">
        <v>70</v>
      </c>
      <c r="D23" s="36">
        <v>70</v>
      </c>
      <c r="E23" s="36"/>
      <c r="F23" s="36">
        <v>43.8</v>
      </c>
      <c r="G23" s="36"/>
      <c r="H23" s="37">
        <v>70.900000000000006</v>
      </c>
      <c r="I23" s="37">
        <f t="shared" si="0"/>
        <v>-26.200000000000003</v>
      </c>
      <c r="J23" s="29">
        <f t="shared" si="1"/>
        <v>-27.100000000000009</v>
      </c>
      <c r="K23" s="30">
        <f t="shared" si="2"/>
        <v>0.62571428571428567</v>
      </c>
      <c r="L23" s="30">
        <f t="shared" si="3"/>
        <v>0.61777150916784196</v>
      </c>
    </row>
    <row r="24" spans="1:12" ht="29.25" customHeight="1">
      <c r="A24" s="38" t="s">
        <v>49</v>
      </c>
      <c r="B24" s="39" t="s">
        <v>50</v>
      </c>
      <c r="C24" s="40"/>
      <c r="D24" s="40"/>
      <c r="E24" s="40"/>
      <c r="F24" s="40"/>
      <c r="G24" s="40"/>
      <c r="H24" s="42"/>
      <c r="I24" s="42">
        <f t="shared" si="0"/>
        <v>0</v>
      </c>
      <c r="J24" s="26">
        <f t="shared" si="1"/>
        <v>0</v>
      </c>
      <c r="K24" s="27"/>
      <c r="L24" s="27"/>
    </row>
    <row r="25" spans="1:12" ht="50.25" customHeight="1">
      <c r="A25" s="34" t="s">
        <v>51</v>
      </c>
      <c r="B25" s="44" t="s">
        <v>52</v>
      </c>
      <c r="C25" s="36">
        <v>2100</v>
      </c>
      <c r="D25" s="36">
        <v>2100</v>
      </c>
      <c r="E25" s="36"/>
      <c r="F25" s="36">
        <v>2671</v>
      </c>
      <c r="G25" s="45"/>
      <c r="H25" s="37">
        <v>2185.8000000000002</v>
      </c>
      <c r="I25" s="37">
        <f t="shared" si="0"/>
        <v>571</v>
      </c>
      <c r="J25" s="29">
        <f t="shared" si="1"/>
        <v>485.19999999999982</v>
      </c>
      <c r="K25" s="30">
        <f t="shared" si="2"/>
        <v>1.2719047619047619</v>
      </c>
      <c r="L25" s="30">
        <f t="shared" si="3"/>
        <v>1.2219782230762191</v>
      </c>
    </row>
    <row r="26" spans="1:12" ht="36" customHeight="1">
      <c r="A26" s="34" t="s">
        <v>53</v>
      </c>
      <c r="B26" s="44" t="s">
        <v>54</v>
      </c>
      <c r="C26" s="45"/>
      <c r="D26" s="45"/>
      <c r="E26" s="45"/>
      <c r="F26" s="45"/>
      <c r="G26" s="45"/>
      <c r="H26" s="43"/>
      <c r="I26" s="43">
        <f t="shared" si="0"/>
        <v>0</v>
      </c>
      <c r="J26" s="26">
        <f t="shared" si="1"/>
        <v>0</v>
      </c>
      <c r="K26" s="27"/>
      <c r="L26" s="27"/>
    </row>
    <row r="27" spans="1:12" ht="38.25" customHeight="1">
      <c r="A27" s="38" t="s">
        <v>55</v>
      </c>
      <c r="B27" s="39" t="s">
        <v>56</v>
      </c>
      <c r="C27" s="46">
        <v>14</v>
      </c>
      <c r="D27" s="46">
        <v>14</v>
      </c>
      <c r="E27" s="46"/>
      <c r="F27" s="46">
        <v>16.7</v>
      </c>
      <c r="G27" s="46"/>
      <c r="H27" s="41">
        <v>19.600000000000001</v>
      </c>
      <c r="I27" s="41">
        <f t="shared" si="0"/>
        <v>2.6999999999999993</v>
      </c>
      <c r="J27" s="29">
        <f t="shared" si="1"/>
        <v>-2.9000000000000021</v>
      </c>
      <c r="K27" s="30"/>
      <c r="L27" s="30">
        <f t="shared" si="3"/>
        <v>0.8520408163265305</v>
      </c>
    </row>
    <row r="28" spans="1:12" ht="32.25" customHeight="1">
      <c r="A28" s="38" t="s">
        <v>57</v>
      </c>
      <c r="B28" s="39" t="s">
        <v>58</v>
      </c>
      <c r="C28" s="46">
        <v>0.5</v>
      </c>
      <c r="D28" s="46">
        <v>0.5</v>
      </c>
      <c r="E28" s="46"/>
      <c r="F28" s="46">
        <v>0.7</v>
      </c>
      <c r="G28" s="46"/>
      <c r="H28" s="42">
        <v>0.8</v>
      </c>
      <c r="I28" s="42">
        <f t="shared" si="0"/>
        <v>0.19999999999999996</v>
      </c>
      <c r="J28" s="26">
        <f t="shared" si="1"/>
        <v>-0.10000000000000009</v>
      </c>
      <c r="K28" s="27">
        <f t="shared" si="2"/>
        <v>1.4</v>
      </c>
      <c r="L28" s="27">
        <f t="shared" si="3"/>
        <v>0.87499999999999989</v>
      </c>
    </row>
    <row r="29" spans="1:12" ht="75.75" customHeight="1">
      <c r="A29" s="38" t="s">
        <v>59</v>
      </c>
      <c r="B29" s="39" t="s">
        <v>60</v>
      </c>
      <c r="C29" s="46"/>
      <c r="D29" s="46"/>
      <c r="E29" s="46"/>
      <c r="F29" s="46"/>
      <c r="G29" s="46"/>
      <c r="H29" s="42"/>
      <c r="I29" s="42">
        <f t="shared" si="0"/>
        <v>0</v>
      </c>
      <c r="J29" s="26">
        <f t="shared" si="1"/>
        <v>0</v>
      </c>
      <c r="K29" s="27"/>
      <c r="L29" s="27"/>
    </row>
    <row r="30" spans="1:12" ht="50.25" customHeight="1">
      <c r="A30" s="38" t="s">
        <v>61</v>
      </c>
      <c r="B30" s="39" t="s">
        <v>62</v>
      </c>
      <c r="C30" s="46"/>
      <c r="D30" s="46"/>
      <c r="E30" s="46"/>
      <c r="F30" s="46"/>
      <c r="G30" s="46"/>
      <c r="H30" s="42"/>
      <c r="I30" s="42">
        <f t="shared" si="0"/>
        <v>0</v>
      </c>
      <c r="J30" s="26">
        <f t="shared" si="1"/>
        <v>0</v>
      </c>
      <c r="K30" s="27"/>
      <c r="L30" s="27"/>
    </row>
    <row r="31" spans="1:12" ht="94.5" customHeight="1">
      <c r="A31" s="38" t="s">
        <v>63</v>
      </c>
      <c r="B31" s="39" t="s">
        <v>64</v>
      </c>
      <c r="C31" s="46"/>
      <c r="D31" s="46"/>
      <c r="E31" s="46"/>
      <c r="F31" s="46">
        <v>0.4</v>
      </c>
      <c r="G31" s="46"/>
      <c r="H31" s="41">
        <v>0.4</v>
      </c>
      <c r="I31" s="41">
        <f t="shared" si="0"/>
        <v>0.4</v>
      </c>
      <c r="J31" s="29">
        <f t="shared" si="1"/>
        <v>0</v>
      </c>
      <c r="K31" s="30"/>
      <c r="L31" s="30">
        <f t="shared" si="3"/>
        <v>1</v>
      </c>
    </row>
    <row r="32" spans="1:12" ht="58.5" customHeight="1">
      <c r="A32" s="38" t="s">
        <v>65</v>
      </c>
      <c r="B32" s="38">
        <v>141522</v>
      </c>
      <c r="C32" s="47">
        <v>0.2</v>
      </c>
      <c r="D32" s="47">
        <v>0.2</v>
      </c>
      <c r="E32" s="47"/>
      <c r="F32" s="47">
        <v>5.0999999999999996</v>
      </c>
      <c r="G32" s="47"/>
      <c r="H32" s="41">
        <v>0.2</v>
      </c>
      <c r="I32" s="41">
        <f t="shared" si="0"/>
        <v>4.8999999999999995</v>
      </c>
      <c r="J32" s="29">
        <f t="shared" si="1"/>
        <v>4.8999999999999995</v>
      </c>
      <c r="K32" s="30">
        <f t="shared" si="2"/>
        <v>25.499999999999996</v>
      </c>
      <c r="L32" s="30">
        <f t="shared" si="3"/>
        <v>25.499999999999996</v>
      </c>
    </row>
    <row r="33" spans="1:12" ht="63.75" customHeight="1">
      <c r="A33" s="38" t="s">
        <v>66</v>
      </c>
      <c r="B33" s="38">
        <v>141533</v>
      </c>
      <c r="C33" s="47">
        <v>40</v>
      </c>
      <c r="D33" s="47">
        <v>40</v>
      </c>
      <c r="E33" s="47"/>
      <c r="F33" s="47">
        <v>52.3</v>
      </c>
      <c r="G33" s="47"/>
      <c r="H33" s="41">
        <v>60.3</v>
      </c>
      <c r="I33" s="41">
        <f t="shared" si="0"/>
        <v>12.299999999999997</v>
      </c>
      <c r="J33" s="29">
        <f t="shared" si="1"/>
        <v>-8</v>
      </c>
      <c r="K33" s="30">
        <f t="shared" si="2"/>
        <v>1.3074999999999999</v>
      </c>
      <c r="L33" s="30">
        <f t="shared" si="3"/>
        <v>0.86733001658374798</v>
      </c>
    </row>
    <row r="34" spans="1:12" ht="40.5" customHeight="1">
      <c r="A34" s="34" t="s">
        <v>67</v>
      </c>
      <c r="B34" s="38">
        <v>142211</v>
      </c>
      <c r="C34" s="48"/>
      <c r="D34" s="48"/>
      <c r="E34" s="48"/>
      <c r="F34" s="48"/>
      <c r="G34" s="48"/>
      <c r="H34" s="43"/>
      <c r="I34" s="43">
        <f t="shared" si="0"/>
        <v>0</v>
      </c>
      <c r="J34" s="26">
        <f t="shared" si="1"/>
        <v>0</v>
      </c>
      <c r="K34" s="27"/>
      <c r="L34" s="27"/>
    </row>
    <row r="35" spans="1:12" ht="38.25" customHeight="1">
      <c r="A35" s="38" t="s">
        <v>68</v>
      </c>
      <c r="B35" s="38">
        <v>142213</v>
      </c>
      <c r="C35" s="47"/>
      <c r="D35" s="47"/>
      <c r="E35" s="47"/>
      <c r="F35" s="47"/>
      <c r="G35" s="47"/>
      <c r="H35" s="42"/>
      <c r="I35" s="42">
        <f t="shared" si="0"/>
        <v>0</v>
      </c>
      <c r="J35" s="26">
        <f t="shared" si="1"/>
        <v>0</v>
      </c>
      <c r="K35" s="27"/>
      <c r="L35" s="27"/>
    </row>
    <row r="36" spans="1:12" ht="64.5" customHeight="1">
      <c r="A36" s="38" t="s">
        <v>69</v>
      </c>
      <c r="B36" s="49" t="s">
        <v>70</v>
      </c>
      <c r="C36" s="47">
        <v>275</v>
      </c>
      <c r="D36" s="47">
        <v>275</v>
      </c>
      <c r="E36" s="47"/>
      <c r="F36" s="47">
        <v>379.5</v>
      </c>
      <c r="G36" s="47"/>
      <c r="H36" s="41">
        <v>280.60000000000002</v>
      </c>
      <c r="I36" s="41">
        <f t="shared" si="0"/>
        <v>104.5</v>
      </c>
      <c r="J36" s="29">
        <f t="shared" si="1"/>
        <v>98.899999999999977</v>
      </c>
      <c r="K36" s="30">
        <f t="shared" si="2"/>
        <v>1.38</v>
      </c>
      <c r="L36" s="30">
        <f t="shared" si="3"/>
        <v>1.3524590163934425</v>
      </c>
    </row>
    <row r="37" spans="1:12" ht="41.25" customHeight="1">
      <c r="A37" s="38" t="s">
        <v>71</v>
      </c>
      <c r="B37" s="49" t="s">
        <v>72</v>
      </c>
      <c r="C37" s="47"/>
      <c r="D37" s="47"/>
      <c r="E37" s="47"/>
      <c r="F37" s="47">
        <v>1341.9</v>
      </c>
      <c r="G37" s="47"/>
      <c r="H37" s="42"/>
      <c r="I37" s="41">
        <f t="shared" si="0"/>
        <v>1341.9</v>
      </c>
      <c r="J37" s="29">
        <f t="shared" si="1"/>
        <v>1341.9</v>
      </c>
      <c r="K37" s="30"/>
      <c r="L37" s="30"/>
    </row>
    <row r="38" spans="1:12" ht="54" customHeight="1">
      <c r="A38" s="38" t="s">
        <v>73</v>
      </c>
      <c r="B38" s="38">
        <v>142252</v>
      </c>
      <c r="C38" s="47">
        <v>87</v>
      </c>
      <c r="D38" s="47">
        <v>87</v>
      </c>
      <c r="E38" s="47"/>
      <c r="F38" s="47">
        <v>79.3</v>
      </c>
      <c r="G38" s="47"/>
      <c r="H38" s="41">
        <v>99.7</v>
      </c>
      <c r="I38" s="41">
        <f t="shared" si="0"/>
        <v>-7.7000000000000028</v>
      </c>
      <c r="J38" s="29">
        <f t="shared" si="1"/>
        <v>-20.400000000000006</v>
      </c>
      <c r="K38" s="30">
        <f t="shared" si="2"/>
        <v>0.91149425287356323</v>
      </c>
      <c r="L38" s="30">
        <f t="shared" si="3"/>
        <v>0.79538615847542626</v>
      </c>
    </row>
    <row r="39" spans="1:12" ht="39.75" customHeight="1">
      <c r="A39" s="28" t="s">
        <v>74</v>
      </c>
      <c r="B39" s="23" t="s">
        <v>75</v>
      </c>
      <c r="C39" s="24">
        <v>12</v>
      </c>
      <c r="D39" s="24">
        <v>12</v>
      </c>
      <c r="E39" s="24"/>
      <c r="F39" s="24">
        <v>3.5</v>
      </c>
      <c r="G39" s="24"/>
      <c r="H39" s="33">
        <v>11.7</v>
      </c>
      <c r="I39" s="33">
        <f t="shared" si="0"/>
        <v>-8.5</v>
      </c>
      <c r="J39" s="29">
        <f t="shared" si="1"/>
        <v>-8.1999999999999993</v>
      </c>
      <c r="K39" s="30">
        <f t="shared" si="2"/>
        <v>0.29166666666666669</v>
      </c>
      <c r="L39" s="30">
        <f t="shared" si="3"/>
        <v>0.29914529914529914</v>
      </c>
    </row>
    <row r="40" spans="1:12" ht="52.5" customHeight="1">
      <c r="A40" s="28" t="s">
        <v>76</v>
      </c>
      <c r="B40" s="23" t="s">
        <v>77</v>
      </c>
      <c r="C40" s="24"/>
      <c r="D40" s="24"/>
      <c r="E40" s="24"/>
      <c r="F40" s="24"/>
      <c r="G40" s="24"/>
      <c r="H40" s="33"/>
      <c r="I40" s="33"/>
      <c r="J40" s="29">
        <f t="shared" si="1"/>
        <v>0</v>
      </c>
      <c r="K40" s="30"/>
      <c r="L40" s="30"/>
    </row>
    <row r="41" spans="1:12" ht="34.5" customHeight="1">
      <c r="A41" s="28" t="s">
        <v>78</v>
      </c>
      <c r="B41" s="31" t="s">
        <v>79</v>
      </c>
      <c r="C41" s="50"/>
      <c r="D41" s="50"/>
      <c r="E41" s="50"/>
      <c r="F41" s="50"/>
      <c r="G41" s="50"/>
      <c r="H41" s="33"/>
      <c r="I41" s="33">
        <f t="shared" si="0"/>
        <v>0</v>
      </c>
      <c r="J41" s="29">
        <f t="shared" si="1"/>
        <v>0</v>
      </c>
      <c r="K41" s="30"/>
      <c r="L41" s="30"/>
    </row>
    <row r="42" spans="1:12" ht="21.75" customHeight="1">
      <c r="A42" s="28" t="s">
        <v>80</v>
      </c>
      <c r="B42" s="31" t="s">
        <v>81</v>
      </c>
      <c r="C42" s="32"/>
      <c r="D42" s="32"/>
      <c r="E42" s="32"/>
      <c r="F42" s="32"/>
      <c r="G42" s="32"/>
      <c r="H42" s="33"/>
      <c r="I42" s="33">
        <f t="shared" si="0"/>
        <v>0</v>
      </c>
      <c r="J42" s="29">
        <f t="shared" si="1"/>
        <v>0</v>
      </c>
      <c r="K42" s="30"/>
      <c r="L42" s="30"/>
    </row>
    <row r="43" spans="1:12" ht="44.25" customHeight="1">
      <c r="A43" s="51" t="s">
        <v>82</v>
      </c>
      <c r="B43" s="52"/>
      <c r="C43" s="53">
        <f>SUM(C44:C48)</f>
        <v>17684</v>
      </c>
      <c r="D43" s="53">
        <f>SUM(D44:D48)</f>
        <v>17684</v>
      </c>
      <c r="E43" s="53">
        <f>D43/D7*100</f>
        <v>29.643486948417252</v>
      </c>
      <c r="F43" s="53">
        <f>SUM(F44:F48)</f>
        <v>17746.399999999998</v>
      </c>
      <c r="G43" s="53">
        <f>F43/F7*100</f>
        <v>34.625635582472555</v>
      </c>
      <c r="H43" s="53">
        <f>SUM(H44:H48)</f>
        <v>12986.5</v>
      </c>
      <c r="I43" s="54">
        <f t="shared" si="0"/>
        <v>62.399999999997817</v>
      </c>
      <c r="J43" s="55">
        <f t="shared" si="1"/>
        <v>4759.8999999999978</v>
      </c>
      <c r="K43" s="56">
        <f t="shared" si="2"/>
        <v>1.0035286134358741</v>
      </c>
      <c r="L43" s="56">
        <f t="shared" si="3"/>
        <v>1.3665267778077232</v>
      </c>
    </row>
    <row r="44" spans="1:12" ht="36" customHeight="1">
      <c r="A44" s="28" t="s">
        <v>83</v>
      </c>
      <c r="B44" s="31" t="s">
        <v>84</v>
      </c>
      <c r="C44" s="32">
        <v>17684</v>
      </c>
      <c r="D44" s="32">
        <v>17684</v>
      </c>
      <c r="E44" s="32"/>
      <c r="F44" s="32">
        <v>14507.4</v>
      </c>
      <c r="G44" s="32"/>
      <c r="H44" s="33">
        <v>10391.4</v>
      </c>
      <c r="I44" s="33">
        <f t="shared" si="0"/>
        <v>-3176.6000000000004</v>
      </c>
      <c r="J44" s="29">
        <f t="shared" si="1"/>
        <v>4116</v>
      </c>
      <c r="K44" s="30">
        <f t="shared" si="2"/>
        <v>0.82036869486541508</v>
      </c>
      <c r="L44" s="30">
        <f t="shared" si="3"/>
        <v>1.3960967723309661</v>
      </c>
    </row>
    <row r="45" spans="1:12" ht="45" customHeight="1">
      <c r="A45" s="28" t="s">
        <v>85</v>
      </c>
      <c r="B45" s="31" t="s">
        <v>86</v>
      </c>
      <c r="C45" s="32"/>
      <c r="D45" s="32"/>
      <c r="E45" s="32"/>
      <c r="F45" s="32">
        <v>3187.4</v>
      </c>
      <c r="G45" s="32"/>
      <c r="H45" s="33">
        <v>2438</v>
      </c>
      <c r="I45" s="33">
        <f t="shared" si="0"/>
        <v>3187.4</v>
      </c>
      <c r="J45" s="29">
        <f t="shared" si="1"/>
        <v>749.40000000000009</v>
      </c>
      <c r="K45" s="30"/>
      <c r="L45" s="30">
        <f t="shared" si="3"/>
        <v>1.3073831009023791</v>
      </c>
    </row>
    <row r="46" spans="1:12" ht="39" customHeight="1">
      <c r="A46" s="28" t="s">
        <v>87</v>
      </c>
      <c r="B46" s="31" t="s">
        <v>88</v>
      </c>
      <c r="C46" s="32"/>
      <c r="D46" s="32"/>
      <c r="E46" s="32"/>
      <c r="F46" s="32">
        <v>16.3</v>
      </c>
      <c r="G46" s="32"/>
      <c r="H46" s="33">
        <v>24.5</v>
      </c>
      <c r="I46" s="33">
        <f t="shared" si="0"/>
        <v>16.3</v>
      </c>
      <c r="J46" s="29">
        <f t="shared" si="1"/>
        <v>-8.1999999999999993</v>
      </c>
      <c r="K46" s="30"/>
      <c r="L46" s="30">
        <f t="shared" si="3"/>
        <v>0.66530612244897958</v>
      </c>
    </row>
    <row r="47" spans="1:12" ht="36.75" customHeight="1">
      <c r="A47" s="28" t="s">
        <v>89</v>
      </c>
      <c r="B47" s="31" t="s">
        <v>90</v>
      </c>
      <c r="C47" s="32"/>
      <c r="D47" s="32"/>
      <c r="E47" s="32"/>
      <c r="F47" s="32">
        <v>4</v>
      </c>
      <c r="G47" s="32"/>
      <c r="H47" s="33">
        <v>115.4</v>
      </c>
      <c r="I47" s="33">
        <f t="shared" si="0"/>
        <v>4</v>
      </c>
      <c r="J47" s="29">
        <f t="shared" si="1"/>
        <v>-111.4</v>
      </c>
      <c r="K47" s="27"/>
      <c r="L47" s="30">
        <f t="shared" si="3"/>
        <v>3.4662045060658578E-2</v>
      </c>
    </row>
    <row r="48" spans="1:12" ht="69" customHeight="1">
      <c r="A48" s="28" t="s">
        <v>91</v>
      </c>
      <c r="B48" s="31" t="s">
        <v>92</v>
      </c>
      <c r="C48" s="32"/>
      <c r="D48" s="32"/>
      <c r="E48" s="32"/>
      <c r="F48" s="32">
        <v>31.3</v>
      </c>
      <c r="G48" s="32"/>
      <c r="H48" s="33">
        <v>17.2</v>
      </c>
      <c r="I48" s="33">
        <f t="shared" si="0"/>
        <v>31.3</v>
      </c>
      <c r="J48" s="29">
        <f t="shared" si="1"/>
        <v>14.100000000000001</v>
      </c>
      <c r="K48" s="27"/>
      <c r="L48" s="30">
        <f t="shared" si="3"/>
        <v>1.8197674418604652</v>
      </c>
    </row>
    <row r="49" spans="1:16" ht="39" customHeight="1">
      <c r="A49" s="28" t="s">
        <v>93</v>
      </c>
      <c r="B49" s="31" t="s">
        <v>94</v>
      </c>
      <c r="C49" s="32"/>
      <c r="D49" s="32"/>
      <c r="E49" s="32"/>
      <c r="F49" s="32"/>
      <c r="G49" s="32"/>
      <c r="H49" s="25"/>
      <c r="I49" s="25"/>
      <c r="J49" s="26"/>
      <c r="K49" s="27"/>
      <c r="L49" s="27"/>
    </row>
    <row r="50" spans="1:16" ht="43.5" customHeight="1">
      <c r="A50" s="51" t="s">
        <v>95</v>
      </c>
      <c r="B50" s="52" t="s">
        <v>96</v>
      </c>
      <c r="C50" s="53">
        <v>1700</v>
      </c>
      <c r="D50" s="53">
        <v>1700</v>
      </c>
      <c r="E50" s="53">
        <f>D50/D7*100</f>
        <v>2.8496905571312672</v>
      </c>
      <c r="F50" s="53">
        <v>725.7</v>
      </c>
      <c r="G50" s="53">
        <f>F50/F7*100</f>
        <v>1.4159392182189254</v>
      </c>
      <c r="H50" s="54">
        <v>1535.8</v>
      </c>
      <c r="I50" s="54">
        <f t="shared" si="0"/>
        <v>-974.3</v>
      </c>
      <c r="J50" s="55">
        <f t="shared" si="1"/>
        <v>-810.09999999999991</v>
      </c>
      <c r="K50" s="56">
        <f t="shared" si="2"/>
        <v>0.42688235294117649</v>
      </c>
      <c r="L50" s="56">
        <f t="shared" si="3"/>
        <v>0.47252246386248214</v>
      </c>
    </row>
    <row r="51" spans="1:16" ht="32.25" customHeight="1">
      <c r="A51" s="51" t="s">
        <v>97</v>
      </c>
      <c r="B51" s="52"/>
      <c r="C51" s="53">
        <f>SUM(C52:C60)</f>
        <v>22648.899999999998</v>
      </c>
      <c r="D51" s="53">
        <f>SUM(D52:D60)</f>
        <v>33081.899999999994</v>
      </c>
      <c r="E51" s="53">
        <f>D51/D7*100</f>
        <v>55.454810612918152</v>
      </c>
      <c r="F51" s="53">
        <f>SUM(F52:F60)</f>
        <v>23105.1</v>
      </c>
      <c r="G51" s="53">
        <f>F51/F7*100</f>
        <v>45.081186758812301</v>
      </c>
      <c r="H51" s="53">
        <f>SUM(H52:H60)</f>
        <v>29876.800000000003</v>
      </c>
      <c r="I51" s="54">
        <f t="shared" si="0"/>
        <v>-9976.7999999999956</v>
      </c>
      <c r="J51" s="55">
        <f t="shared" si="1"/>
        <v>-6771.7000000000044</v>
      </c>
      <c r="K51" s="56">
        <f t="shared" si="2"/>
        <v>0.69842119104404532</v>
      </c>
      <c r="L51" s="56">
        <f t="shared" si="3"/>
        <v>0.77334587372141583</v>
      </c>
    </row>
    <row r="52" spans="1:16" ht="141.75" customHeight="1">
      <c r="A52" s="28" t="s">
        <v>98</v>
      </c>
      <c r="B52" s="31" t="s">
        <v>99</v>
      </c>
      <c r="C52" s="32">
        <v>17941.8</v>
      </c>
      <c r="D52" s="32">
        <v>17941.8</v>
      </c>
      <c r="E52" s="32"/>
      <c r="F52" s="32">
        <v>16465</v>
      </c>
      <c r="G52" s="32"/>
      <c r="H52" s="33">
        <v>17202.5</v>
      </c>
      <c r="I52" s="33">
        <f t="shared" si="0"/>
        <v>-1476.7999999999993</v>
      </c>
      <c r="J52" s="29">
        <f t="shared" si="1"/>
        <v>-737.5</v>
      </c>
      <c r="K52" s="30">
        <f t="shared" si="2"/>
        <v>0.9176894180071119</v>
      </c>
      <c r="L52" s="30">
        <f t="shared" si="3"/>
        <v>0.95712832437145767</v>
      </c>
    </row>
    <row r="53" spans="1:16" ht="77.25" customHeight="1">
      <c r="A53" s="28" t="s">
        <v>100</v>
      </c>
      <c r="B53" s="31" t="s">
        <v>101</v>
      </c>
      <c r="C53" s="32"/>
      <c r="D53" s="32"/>
      <c r="E53" s="32"/>
      <c r="F53" s="32"/>
      <c r="G53" s="32"/>
      <c r="H53" s="25"/>
      <c r="I53" s="25">
        <f t="shared" si="0"/>
        <v>0</v>
      </c>
      <c r="J53" s="26"/>
      <c r="K53" s="27"/>
      <c r="L53" s="30"/>
    </row>
    <row r="54" spans="1:16" ht="98.25" customHeight="1">
      <c r="A54" s="28" t="s">
        <v>102</v>
      </c>
      <c r="B54" s="31" t="s">
        <v>103</v>
      </c>
      <c r="C54" s="32">
        <v>2280.3000000000002</v>
      </c>
      <c r="D54" s="32">
        <v>2280.3000000000002</v>
      </c>
      <c r="E54" s="32"/>
      <c r="F54" s="32">
        <v>2280.3000000000002</v>
      </c>
      <c r="G54" s="32"/>
      <c r="H54" s="33">
        <v>2267</v>
      </c>
      <c r="I54" s="33">
        <f t="shared" si="0"/>
        <v>0</v>
      </c>
      <c r="J54" s="29">
        <f t="shared" si="1"/>
        <v>13.300000000000182</v>
      </c>
      <c r="K54" s="30">
        <f t="shared" si="2"/>
        <v>1</v>
      </c>
      <c r="L54" s="30">
        <f t="shared" si="3"/>
        <v>1.0058667842964271</v>
      </c>
    </row>
    <row r="55" spans="1:16" ht="84.75" customHeight="1">
      <c r="A55" s="28" t="s">
        <v>104</v>
      </c>
      <c r="B55" s="31" t="s">
        <v>105</v>
      </c>
      <c r="C55" s="32"/>
      <c r="D55" s="32"/>
      <c r="E55" s="32"/>
      <c r="F55" s="32"/>
      <c r="G55" s="32"/>
      <c r="H55" s="25"/>
      <c r="I55" s="25">
        <f t="shared" si="0"/>
        <v>0</v>
      </c>
      <c r="J55" s="26">
        <f t="shared" si="1"/>
        <v>0</v>
      </c>
      <c r="K55" s="27"/>
      <c r="L55" s="30"/>
    </row>
    <row r="56" spans="1:16" ht="81.75" customHeight="1">
      <c r="A56" s="28" t="s">
        <v>106</v>
      </c>
      <c r="B56" s="31" t="s">
        <v>107</v>
      </c>
      <c r="C56" s="32">
        <v>2426.8000000000002</v>
      </c>
      <c r="D56" s="32">
        <v>2426.8000000000002</v>
      </c>
      <c r="E56" s="32"/>
      <c r="F56" s="32">
        <v>2426.8000000000002</v>
      </c>
      <c r="G56" s="32"/>
      <c r="H56" s="33">
        <v>1837.2</v>
      </c>
      <c r="I56" s="33">
        <f t="shared" si="0"/>
        <v>0</v>
      </c>
      <c r="J56" s="29">
        <f t="shared" si="1"/>
        <v>589.60000000000014</v>
      </c>
      <c r="K56" s="30">
        <f t="shared" si="2"/>
        <v>1</v>
      </c>
      <c r="L56" s="30">
        <f t="shared" si="3"/>
        <v>1.3209231439146527</v>
      </c>
    </row>
    <row r="57" spans="1:16" ht="93" customHeight="1">
      <c r="A57" s="28" t="s">
        <v>106</v>
      </c>
      <c r="B57" s="31" t="s">
        <v>108</v>
      </c>
      <c r="C57" s="32"/>
      <c r="D57" s="32">
        <v>1186.5999999999999</v>
      </c>
      <c r="E57" s="32"/>
      <c r="F57" s="32">
        <v>1186.5999999999999</v>
      </c>
      <c r="G57" s="32"/>
      <c r="H57" s="33">
        <v>1495.8</v>
      </c>
      <c r="I57" s="33">
        <f t="shared" si="0"/>
        <v>0</v>
      </c>
      <c r="J57" s="29">
        <f t="shared" si="1"/>
        <v>-309.20000000000005</v>
      </c>
      <c r="K57" s="30">
        <f t="shared" si="2"/>
        <v>1</v>
      </c>
      <c r="L57" s="30">
        <f t="shared" si="3"/>
        <v>0.79328787271025536</v>
      </c>
    </row>
    <row r="58" spans="1:16" ht="105.75" customHeight="1">
      <c r="A58" s="28" t="s">
        <v>109</v>
      </c>
      <c r="B58" s="31" t="s">
        <v>110</v>
      </c>
      <c r="C58" s="32"/>
      <c r="D58" s="32"/>
      <c r="E58" s="32"/>
      <c r="F58" s="32"/>
      <c r="G58" s="32"/>
      <c r="H58" s="25"/>
      <c r="I58" s="25">
        <f t="shared" si="0"/>
        <v>0</v>
      </c>
      <c r="J58" s="26">
        <f t="shared" si="1"/>
        <v>0</v>
      </c>
      <c r="K58" s="27"/>
      <c r="L58" s="27"/>
    </row>
    <row r="59" spans="1:16" ht="82.5" customHeight="1">
      <c r="A59" s="28" t="s">
        <v>111</v>
      </c>
      <c r="B59" s="31" t="s">
        <v>112</v>
      </c>
      <c r="C59" s="32"/>
      <c r="D59" s="32">
        <v>746.4</v>
      </c>
      <c r="E59" s="32"/>
      <c r="F59" s="32">
        <v>746.4</v>
      </c>
      <c r="G59" s="32"/>
      <c r="H59" s="33">
        <v>686.4</v>
      </c>
      <c r="I59" s="33">
        <f t="shared" si="0"/>
        <v>0</v>
      </c>
      <c r="J59" s="29">
        <f t="shared" si="1"/>
        <v>60</v>
      </c>
      <c r="K59" s="30">
        <f t="shared" si="2"/>
        <v>1</v>
      </c>
      <c r="L59" s="30">
        <f t="shared" si="3"/>
        <v>1.0874125874125875</v>
      </c>
      <c r="P59" s="57"/>
    </row>
    <row r="60" spans="1:16" ht="94.5" customHeight="1">
      <c r="A60" s="28" t="s">
        <v>113</v>
      </c>
      <c r="B60" s="31" t="s">
        <v>114</v>
      </c>
      <c r="C60" s="32"/>
      <c r="D60" s="32">
        <v>8500</v>
      </c>
      <c r="E60" s="32"/>
      <c r="F60" s="32"/>
      <c r="G60" s="32"/>
      <c r="H60" s="33">
        <v>6387.9</v>
      </c>
      <c r="I60" s="33">
        <f t="shared" si="0"/>
        <v>-8500</v>
      </c>
      <c r="J60" s="29">
        <f t="shared" si="1"/>
        <v>-6387.9</v>
      </c>
      <c r="K60" s="30">
        <f t="shared" si="2"/>
        <v>0</v>
      </c>
      <c r="L60" s="30">
        <f t="shared" si="3"/>
        <v>0</v>
      </c>
    </row>
    <row r="61" spans="1:16">
      <c r="A61" s="58"/>
      <c r="B61" s="59"/>
      <c r="C61" s="60"/>
      <c r="D61" s="60"/>
      <c r="E61" s="60"/>
      <c r="F61" s="60"/>
      <c r="G61" s="60"/>
      <c r="H61" s="61"/>
      <c r="I61" s="61"/>
      <c r="J61" s="62"/>
      <c r="K61" s="63"/>
      <c r="L61" s="63"/>
    </row>
    <row r="62" spans="1:16" ht="30.75" customHeight="1">
      <c r="A62" s="64" t="s">
        <v>115</v>
      </c>
    </row>
  </sheetData>
  <mergeCells count="9">
    <mergeCell ref="N4:N5"/>
    <mergeCell ref="A2:L2"/>
    <mergeCell ref="A3:L3"/>
    <mergeCell ref="A4:A5"/>
    <mergeCell ref="B4:B5"/>
    <mergeCell ref="C4:E4"/>
    <mergeCell ref="F4:H4"/>
    <mergeCell ref="I4:J4"/>
    <mergeCell ref="K4:L4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180" verticalDpi="180" r:id="rId1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2021-04-26T08:30:21Z</dcterms:modified>
</cp:coreProperties>
</file>