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1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Лист1" sheetId="7" r:id="rId7"/>
  </sheets>
  <definedNames>
    <definedName name="_xlnm.Print_Titles" localSheetId="1">'2'!$10:$10</definedName>
    <definedName name="_xlnm.Print_Area" localSheetId="0">'1'!$A$1:$E$81</definedName>
    <definedName name="_xlnm.Print_Area" localSheetId="1">'2'!$A$1:$H$54</definedName>
    <definedName name="_xlnm.Print_Area" localSheetId="2">'3'!$A$1:$E$21</definedName>
    <definedName name="_xlnm.Print_Area" localSheetId="3">'4'!$A$1:$C$52</definedName>
    <definedName name="_xlnm.Print_Area" localSheetId="4">'5'!$A$1:$F$50</definedName>
    <definedName name="_xlnm.Print_Area" localSheetId="5">'6'!$A$1:$E$14</definedName>
  </definedNames>
  <calcPr fullCalcOnLoad="1"/>
</workbook>
</file>

<file path=xl/sharedStrings.xml><?xml version="1.0" encoding="utf-8"?>
<sst xmlns="http://schemas.openxmlformats.org/spreadsheetml/2006/main" count="451" uniqueCount="322">
  <si>
    <t>TOTAL</t>
  </si>
  <si>
    <t>03</t>
  </si>
  <si>
    <t>Taxa pentru amenajarea teritoriului</t>
  </si>
  <si>
    <t>Taxa pentru parcare</t>
  </si>
  <si>
    <t>08</t>
  </si>
  <si>
    <t>Taxa pentru dispozitive publicitare</t>
  </si>
  <si>
    <t>Nr.d/o</t>
  </si>
  <si>
    <t>Denumirea posturilor</t>
  </si>
  <si>
    <t>Conducător muzical</t>
  </si>
  <si>
    <t>Logoped</t>
  </si>
  <si>
    <t>Psiholog</t>
  </si>
  <si>
    <t>Ajutor de educator</t>
  </si>
  <si>
    <t>Dădacă infermieră</t>
  </si>
  <si>
    <t xml:space="preserve">Bucătar </t>
  </si>
  <si>
    <t>Bucătar auxiliar</t>
  </si>
  <si>
    <t>Muncitor pentru deservirea clădirii</t>
  </si>
  <si>
    <t>Magaziner</t>
  </si>
  <si>
    <t xml:space="preserve">Îngrijitor pentru încăperile de producţie </t>
  </si>
  <si>
    <t>Paznic</t>
  </si>
  <si>
    <t xml:space="preserve">Spălătoreasă </t>
  </si>
  <si>
    <t>Cusătoreasă-lingereasă</t>
  </si>
  <si>
    <t>Grădinar</t>
  </si>
  <si>
    <t>Măturător</t>
  </si>
  <si>
    <t>Fochist</t>
  </si>
  <si>
    <t>Total  unităţi</t>
  </si>
  <si>
    <t>Funcţia</t>
  </si>
  <si>
    <t>Primar</t>
  </si>
  <si>
    <t>Viceprimar</t>
  </si>
  <si>
    <t>Contabil</t>
  </si>
  <si>
    <t>Total</t>
  </si>
  <si>
    <t>Contabil-şef</t>
  </si>
  <si>
    <t>Director</t>
  </si>
  <si>
    <t>Conducător  artistic</t>
  </si>
  <si>
    <t>Acompaniator</t>
  </si>
  <si>
    <t>Arhirect</t>
  </si>
  <si>
    <t>Coreograf</t>
  </si>
  <si>
    <t>Acompaniator pentru ansamblu de dans</t>
  </si>
  <si>
    <t>Conducător auto</t>
  </si>
  <si>
    <t>Lucrător tehnic</t>
  </si>
  <si>
    <t>Intendent</t>
  </si>
  <si>
    <t>Bibliotecar</t>
  </si>
  <si>
    <t>Operator cazangerii  pe consum de gaze naturale</t>
  </si>
  <si>
    <t>indemnizaţia de conducător stabilită în % final</t>
  </si>
  <si>
    <t>II</t>
  </si>
  <si>
    <t>V-VI</t>
  </si>
  <si>
    <t>DENUMIREA INDICATORULUI</t>
  </si>
  <si>
    <t>I. Venituri, total</t>
  </si>
  <si>
    <t>1. Venituri proprii</t>
  </si>
  <si>
    <t>4. Transferuri</t>
  </si>
  <si>
    <t>II. Cheltuieli - total</t>
  </si>
  <si>
    <t>Categoria instituţiei (atribuită în  funcţie de nr. de copii)</t>
  </si>
  <si>
    <t>Nr. d/o</t>
  </si>
  <si>
    <t>Secretar al consiliului</t>
  </si>
  <si>
    <t>Specialist</t>
  </si>
  <si>
    <t>Secretar al conducătorului</t>
  </si>
  <si>
    <t>Secretar al comisiei administrative</t>
  </si>
  <si>
    <t>NOTĂ: categoria instituţiei se atribuie reieşind din numărul de grupe, ţinînd cont de nr. de copii în grupe</t>
  </si>
  <si>
    <t>nr. de copii,                  (nr. de grupe)</t>
  </si>
  <si>
    <t>Asistent medical</t>
  </si>
  <si>
    <t>Educator</t>
  </si>
  <si>
    <t>Spălător veselă</t>
  </si>
  <si>
    <t>Arhivar</t>
  </si>
  <si>
    <t xml:space="preserve">Elaborat, </t>
  </si>
  <si>
    <t>Anexa nr. 6</t>
  </si>
  <si>
    <t>Inginer pentru deservirea utilajului</t>
  </si>
  <si>
    <t>mii lei</t>
  </si>
  <si>
    <t>COD ECONOMIC</t>
  </si>
  <si>
    <t>Arenda terenurilor cu destinaţie agricolă încasată în bugetul local de nivelul I</t>
  </si>
  <si>
    <t>Arenda terenurilor cu altă destinaţie decît cea agricolă încasată în bugetul local de nivelul I</t>
  </si>
  <si>
    <t>Plata pentru locațiunea bunurilor patrimoniului public încasată în bugetul local de nivelul I</t>
  </si>
  <si>
    <t>Impozitul funciar pe terenurile cu destinaţie agricolă cu excepţia gospodăriilor ţărăneşti (de fermier)</t>
  </si>
  <si>
    <t>Impozitul funciar pe terenurile cu destinaţie agricolă  de la gospodăriile ţărăneşti (de fermier)</t>
  </si>
  <si>
    <t>Impozitul funciar pe terenurile cu altă destinaţie decît cea agricolă</t>
  </si>
  <si>
    <t>Impozitul funciar pe păşuni şi fîneţe</t>
  </si>
  <si>
    <t>Impozitul pe bunurile imobiliare ale persoanelor juridice</t>
  </si>
  <si>
    <t>Impozitul pe bunurile imobiliare achitat de către persoanele juridice și fizice înregistrate în calitate de întreprinzător din valoarea estimată (de piață) a bunurilor imobiliare</t>
  </si>
  <si>
    <t>Impozitul pe bunurile imobiliare achitat de către persoanele fizice – cetăţeni din valoarea estimată (de piaţă) a bunurilor imobiliare</t>
  </si>
  <si>
    <t>Impozit privat încasat în bugetul local de nivelul I</t>
  </si>
  <si>
    <t>Taxa pentru unitățile comerciale și/sau de prestări servicii</t>
  </si>
  <si>
    <t>Taxa pentru patenta de întreprinzinzător</t>
  </si>
  <si>
    <t>Taxa pentru apă</t>
  </si>
  <si>
    <t>Plata pentru certificatele de urbanism şi autorizările de construire sau desfiinţare în bugetul local de nivelul I</t>
  </si>
  <si>
    <t>Alte venituri încasate în bugetele locale de nivelul I</t>
  </si>
  <si>
    <t>Impozit pe venitul reţinut din salariu</t>
  </si>
  <si>
    <t>75</t>
  </si>
  <si>
    <t>113110</t>
  </si>
  <si>
    <t>113120</t>
  </si>
  <si>
    <t>113130</t>
  </si>
  <si>
    <t>113150</t>
  </si>
  <si>
    <t>113210</t>
  </si>
  <si>
    <t>113230</t>
  </si>
  <si>
    <t>113240</t>
  </si>
  <si>
    <t>113313</t>
  </si>
  <si>
    <t>114412</t>
  </si>
  <si>
    <t>114415</t>
  </si>
  <si>
    <t>114416</t>
  </si>
  <si>
    <t>114418</t>
  </si>
  <si>
    <t>114522</t>
  </si>
  <si>
    <t>114611</t>
  </si>
  <si>
    <t>142215</t>
  </si>
  <si>
    <t>145142</t>
  </si>
  <si>
    <t>111110</t>
  </si>
  <si>
    <t>142310</t>
  </si>
  <si>
    <t>Şef de gospodărie</t>
  </si>
  <si>
    <t>Educator dezvoltare fizică</t>
  </si>
  <si>
    <t>Muncitor pentru deservirea utilajului electric</t>
  </si>
  <si>
    <t>Muncitor pentru deservirea utilajului de apă</t>
  </si>
  <si>
    <t>Secretar-dactilograf</t>
  </si>
  <si>
    <t>Hamal</t>
  </si>
  <si>
    <t>Educator arta plastică</t>
  </si>
  <si>
    <t>Metodist sport</t>
  </si>
  <si>
    <t>Anexa nr. 1</t>
  </si>
  <si>
    <t>Anexa nr. 2</t>
  </si>
  <si>
    <t>Anexa nr. 4</t>
  </si>
  <si>
    <t xml:space="preserve"> -</t>
  </si>
  <si>
    <t>Contabil-şef                                                      Larisa Vitiuc</t>
  </si>
  <si>
    <t>Amenzi și sancțiuni contravenționale încasate în bugetul local de nivelul I</t>
  </si>
  <si>
    <t>143130</t>
  </si>
  <si>
    <t>Taxa de organizare a licitațiilor și loteriilor pe teritoriul UAT</t>
  </si>
  <si>
    <t>Taxe locale</t>
  </si>
  <si>
    <t>Informativ:</t>
  </si>
  <si>
    <t>Descriere</t>
  </si>
  <si>
    <t>Grupa principală</t>
  </si>
  <si>
    <t>Servicii de stat cu destinație generală</t>
  </si>
  <si>
    <t>01</t>
  </si>
  <si>
    <t>Autorități legislative și executive</t>
  </si>
  <si>
    <t>Alte servicii de stat cu destinație generală (F.R.)</t>
  </si>
  <si>
    <t>04</t>
  </si>
  <si>
    <t>Servicii în domeniul economiei</t>
  </si>
  <si>
    <t>Gospodăria de locuințe și gospodăria serviciilor comunale</t>
  </si>
  <si>
    <t>06</t>
  </si>
  <si>
    <t>Dezvoltare comunală și amenajare</t>
  </si>
  <si>
    <t>Cultură, sport, tineret, culte și odihnă</t>
  </si>
  <si>
    <t>Servicii de sport și cultură fizică</t>
  </si>
  <si>
    <t>Servicii pentru tineret</t>
  </si>
  <si>
    <t>Servicii în domeniul culturii, inclusiv:</t>
  </si>
  <si>
    <t>Activitatea caselor de cultură</t>
  </si>
  <si>
    <t>Servicii de bibliotecă</t>
  </si>
  <si>
    <t>Învățământ</t>
  </si>
  <si>
    <t>09</t>
  </si>
  <si>
    <t>Educație timpurie</t>
  </si>
  <si>
    <t>Protecție socială</t>
  </si>
  <si>
    <t>10</t>
  </si>
  <si>
    <t>Protecție în caz de incapacitate de muncă</t>
  </si>
  <si>
    <t>Deficit/excedent</t>
  </si>
  <si>
    <t>Surse de finanţare a deficitului</t>
  </si>
  <si>
    <t xml:space="preserve"> --</t>
  </si>
  <si>
    <t>SECRETAR AL CONSILIULUI</t>
  </si>
  <si>
    <t>Balan Andrei</t>
  </si>
  <si>
    <t>Servicii afiliate învățământului (contabilitatea centralizată)</t>
  </si>
  <si>
    <t>2. Defalcări de la impozitele și taxele de stat</t>
  </si>
  <si>
    <t>Transferuri curente primite cu destinaţie generală  între instituțiile bugetului de stat și instituțiile bugetelor locale de nivelul I</t>
  </si>
  <si>
    <t>Resurse atrase</t>
  </si>
  <si>
    <t>informativ: din resurse atrase</t>
  </si>
  <si>
    <t>3. Resurse colectate de autorități/instituţii</t>
  </si>
  <si>
    <t>Sinteza indicatorilor generali și sursele de finanțare</t>
  </si>
  <si>
    <t xml:space="preserve">Codul </t>
  </si>
  <si>
    <t>Suma                                           (mii lei)</t>
  </si>
  <si>
    <t xml:space="preserve">grupă principală </t>
  </si>
  <si>
    <t>grupă</t>
  </si>
  <si>
    <t>subgrupă</t>
  </si>
  <si>
    <t>program</t>
  </si>
  <si>
    <t>subprogram</t>
  </si>
  <si>
    <t>articolu      lui*</t>
  </si>
  <si>
    <t xml:space="preserve"> Cheltuieli, total</t>
  </si>
  <si>
    <t xml:space="preserve">  </t>
  </si>
  <si>
    <t xml:space="preserve">   </t>
  </si>
  <si>
    <t xml:space="preserve"> Servicii de stat cu destinație generală</t>
  </si>
  <si>
    <t>Resurse, total</t>
  </si>
  <si>
    <t>Resurse generale</t>
  </si>
  <si>
    <t>Resurse colectate de autorități/instituții bugetare</t>
  </si>
  <si>
    <t>Programul „Exercitarea guvernării”</t>
  </si>
  <si>
    <t>1</t>
  </si>
  <si>
    <t>2</t>
  </si>
  <si>
    <t>Programul „Gestionarea fondurilor de rezervă și de intervenție”</t>
  </si>
  <si>
    <t>6</t>
  </si>
  <si>
    <t>9</t>
  </si>
  <si>
    <t>02</t>
  </si>
  <si>
    <t>3</t>
  </si>
  <si>
    <t>0</t>
  </si>
  <si>
    <t>Programul „Sport”</t>
  </si>
  <si>
    <t>Programul „Tineret”</t>
  </si>
  <si>
    <t xml:space="preserve">Învățământul </t>
  </si>
  <si>
    <t>Programul „Educație timpurie”</t>
  </si>
  <si>
    <t>Protecția socială</t>
  </si>
  <si>
    <t xml:space="preserve">Programul „Asistența socială a persoanelor cu necesități speciale” </t>
  </si>
  <si>
    <t xml:space="preserve">Resursele și cheltuielile  bugetului or.Durlești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</si>
  <si>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conform clasificației funcționale și pe programe                </t>
  </si>
  <si>
    <t>86</t>
  </si>
  <si>
    <t xml:space="preserve">Programul „Dezvoltarea culturii” </t>
  </si>
  <si>
    <t>85</t>
  </si>
  <si>
    <t xml:space="preserve">Programul „Servicii de bibliotecă” </t>
  </si>
  <si>
    <t>Cheltuieli, total</t>
  </si>
  <si>
    <t>SECRETAR AL CONSILIULUI                                                          Balan Andrei</t>
  </si>
  <si>
    <t>Numărul de unități</t>
  </si>
  <si>
    <t>Asistent social</t>
  </si>
  <si>
    <t>Paznic - măturător</t>
  </si>
  <si>
    <t>Bucătar-şef</t>
  </si>
  <si>
    <t>Denumirea instituției</t>
  </si>
  <si>
    <t>Indemnizaţia de conducere  în % din salariul lunar, corespunzător funcţiei</t>
  </si>
  <si>
    <r>
      <rPr>
        <b/>
        <sz val="14"/>
        <rFont val="Times New Roman"/>
        <family val="1"/>
      </rPr>
      <t xml:space="preserve">Director,   </t>
    </r>
    <r>
      <rPr>
        <sz val="14"/>
        <rFont val="Times New Roman"/>
        <family val="1"/>
      </rPr>
      <t xml:space="preserve">                                    Instituția preșcolară Grădiniţa-Creșă Nr. 2 ”Țărăncuța” or.Durlești</t>
    </r>
  </si>
  <si>
    <r>
      <rPr>
        <b/>
        <sz val="14"/>
        <rFont val="Times New Roman"/>
        <family val="1"/>
      </rPr>
      <t>Director,</t>
    </r>
    <r>
      <rPr>
        <sz val="14"/>
        <rFont val="Times New Roman"/>
        <family val="1"/>
      </rPr>
      <t xml:space="preserve">                                             Instituția preșcolară Grădiniţa-Creșă Nr. 3 ”Făt-Frumos”</t>
    </r>
  </si>
  <si>
    <r>
      <rPr>
        <b/>
        <sz val="14"/>
        <rFont val="Times New Roman"/>
        <family val="1"/>
      </rPr>
      <t xml:space="preserve">Director, </t>
    </r>
    <r>
      <rPr>
        <sz val="14"/>
        <rFont val="Times New Roman"/>
        <family val="1"/>
      </rPr>
      <t xml:space="preserve">                               Instituția preșcolară Grădiniţa-Creșă Nr. 201 ”Mărțișor” or.Durlești</t>
    </r>
  </si>
  <si>
    <t>Responsabil Protecție civilă</t>
  </si>
  <si>
    <t>191211</t>
  </si>
  <si>
    <t>191231</t>
  </si>
  <si>
    <t>114413</t>
  </si>
  <si>
    <t>114414</t>
  </si>
  <si>
    <t>Taxa pentru prestarea serviciilor de transport</t>
  </si>
  <si>
    <t>Taxa de plasare a publicității</t>
  </si>
  <si>
    <t>Taxa de înregistrare a asociațiilor obștești</t>
  </si>
  <si>
    <t>5</t>
  </si>
  <si>
    <t>Transferuri curente primite cu destinaţie specială între instituțiile bugetului de stat și instituțiile bugetelor locale de nivelul I,pentru învățămîntul preșcolar, , secundar-general, special și complementar(extrașcolar)</t>
  </si>
  <si>
    <t xml:space="preserve">Suma,                     mii lei </t>
  </si>
  <si>
    <t>114411</t>
  </si>
  <si>
    <t>Taxa de piata</t>
  </si>
  <si>
    <t>grupa                /subgrupa</t>
  </si>
  <si>
    <t>191216</t>
  </si>
  <si>
    <t>Transferuri curente primite cu destinaţie specială între instituțiile bugetului de stat și instituțiile bugetelor locale de nivelul I,pentru infrastructura drumurilor</t>
  </si>
  <si>
    <t>2.0</t>
  </si>
  <si>
    <t>5.1</t>
  </si>
  <si>
    <t>Dezvoltarea transporturilor</t>
  </si>
  <si>
    <t>1.2</t>
  </si>
  <si>
    <t>1.1</t>
  </si>
  <si>
    <t>Andrei Balan</t>
  </si>
  <si>
    <t>64</t>
  </si>
  <si>
    <t>440                              ( 16 grupe)</t>
  </si>
  <si>
    <t>Șef- adjunct pentru gospodărie</t>
  </si>
  <si>
    <t>Educator-metodist</t>
  </si>
  <si>
    <t>Șef  al  instituției(grădiniței)</t>
  </si>
  <si>
    <t>Consilier  al primarului or.Durlești</t>
  </si>
  <si>
    <t>Transport (Infrastructura drumurilor)</t>
  </si>
  <si>
    <t xml:space="preserve">Specialist -coordonator </t>
  </si>
  <si>
    <t>-</t>
  </si>
  <si>
    <t>Pentru personalul cu funcții de conducere (șeful gr.nr.201 Dna Maria Coman , care deține gradul II managerial,  indemnizația de conducere se majorează cu 5%)</t>
  </si>
  <si>
    <t xml:space="preserve">la decizia Consiliului </t>
  </si>
  <si>
    <t xml:space="preserve">la Decizia Consiliului </t>
  </si>
  <si>
    <t>ale bugetului or. Durlești   pentru  anul 2019</t>
  </si>
  <si>
    <t>Impozit pe venitul persoanelor fizice ce desfășoară  activități independente în domeniul comerțului</t>
  </si>
  <si>
    <t>111124</t>
  </si>
  <si>
    <t>191239</t>
  </si>
  <si>
    <t>Alte Transferuri curente primite cu destinaţie generală pentru  bugetelor locale de nivelul I,</t>
  </si>
  <si>
    <t>Statele de funcții                                                                                                                                                                                                    ale funcționarilor publici și persoanelor cu funcții complexe din cadrul                                                                                                         Aparatului Primarului or.Durlești, pentru anul  2019</t>
  </si>
  <si>
    <t>Stabilirea cotei pentru indemnizaţia de conducere                                                                                                                                         ale funcţiei de conducător pentru  instituţiile bugetare din or. Durleşti,  pentru anul  2019</t>
  </si>
  <si>
    <t>Vînzarea patrimoniului-proprietate publică UAT</t>
  </si>
  <si>
    <t>50</t>
  </si>
  <si>
    <t>Statele de funcții                                                                                                                                                                                                    ale personalului angajat în scopul prestării muncii temporare, pentru anul  2019</t>
  </si>
  <si>
    <t>Statele de funcții                                                                                                                                                                                                    ale personalului din instituția Contabilitatea Centralizată or.Durlești, pentru anul  2019</t>
  </si>
  <si>
    <t>Statele de funcții                                                                                                                                                                                                    ale personalului din instituția Căminul Cultural or.Durlești, pentru anul  2019</t>
  </si>
  <si>
    <t>Statele de funcții                                                                                                                                                                                                    ale personalului Serviciului de Asistență Socială Comunitară din or.Durlești, pentru anul  2019</t>
  </si>
  <si>
    <t>Statele de funcții                                                                                                                                                                                                    ale personalului instituției Filiala nr.34 a bibliotecii municipale, Durlești  pentru anul  2019</t>
  </si>
  <si>
    <t>440                              (13 grupe)</t>
  </si>
  <si>
    <t>65                                 ( 3 grupe )</t>
  </si>
  <si>
    <t>Servicii  generale, economice și comerciale</t>
  </si>
  <si>
    <t>Sarcină calculată ținînd cont de prevederile Legislației în vigoare</t>
  </si>
  <si>
    <t>se include pentru fiecare instituție 1,0 unitate</t>
  </si>
  <si>
    <t>pentru una grupă ( 20 copii în grupă) una funcție</t>
  </si>
  <si>
    <t>instituit prin  la decizia CLD</t>
  </si>
  <si>
    <t>La 2 grupe de grădiniță se atribuie 0,25 unitate (dacă instiuția dispune de sală sportivă cu echipament sportiv)</t>
  </si>
  <si>
    <t>pentru fiecare grupă - 2 educatori</t>
  </si>
  <si>
    <t>pentru una grupă de grădiniță - 1,25 unitate)</t>
  </si>
  <si>
    <t>pentru una grupă creșă - 1,5 unitate</t>
  </si>
  <si>
    <t>de la 10 la 18 grupe - 1,0 unitate</t>
  </si>
  <si>
    <t>una unitate pe instituție, (la un număr de peste 400 copii se mai permite una unitate de bucătar)</t>
  </si>
  <si>
    <t>se stabilește 1,0 post pentru fiecare 450,0 m2</t>
  </si>
  <si>
    <t>de la 7 - 18 grupe se stabilește un post  de secretar -dactilograf;</t>
  </si>
  <si>
    <t xml:space="preserve">pentru fiecare instituție se stabilesc cîte 3,0 posturi </t>
  </si>
  <si>
    <t xml:space="preserve"> pînă la 5 grupe - 0,5 post; de la 7 gr.și mai mult - 1,0 post</t>
  </si>
  <si>
    <t>dacă se dispune de teren cu plantații decorative  de la 1500,0m.p. Se include 1,0 unitate;</t>
  </si>
  <si>
    <t>1,0  post pentru 1 000,0 m.p.</t>
  </si>
  <si>
    <t>pentru  încălzire centrală independentă - 1,0 post pe schimb;</t>
  </si>
  <si>
    <t xml:space="preserve">Portar (ușier) </t>
  </si>
  <si>
    <t>În scopul resp.instrucțiunii privind ocrotirea vieții și sănătății copiilor, pentru fiecare instituție se stabilește 1,0 post</t>
  </si>
  <si>
    <t>Contabil șef, Larisa Vitiuc  ____________________</t>
  </si>
  <si>
    <t>Copii cu TL și comunicare: Gr.nr.2 - 50 copii: Gr,nr.201 cu TL și comunicare 53 copii și CES - 7,0 copii ( se formează grupe logopedice cu 20 copii per grupă și  în cazul în care instituția e dotată cu cabinet special amenajat</t>
  </si>
  <si>
    <t>temei la calcularea posturilor servește Ordinul Ministerului Educației  nr.542/108 din 21.08.1999</t>
  </si>
  <si>
    <r>
      <t xml:space="preserve">spații de încăperi de  producție: </t>
    </r>
    <r>
      <rPr>
        <b/>
        <i/>
        <sz val="11"/>
        <rFont val="Times New Roman"/>
        <family val="1"/>
      </rPr>
      <t>gr.2</t>
    </r>
    <r>
      <rPr>
        <i/>
        <sz val="11"/>
        <rFont val="Times New Roman"/>
        <family val="1"/>
      </rPr>
      <t xml:space="preserve"> - 1166,0 m.p.; gr. </t>
    </r>
    <r>
      <rPr>
        <b/>
        <i/>
        <sz val="11"/>
        <rFont val="Times New Roman"/>
        <family val="1"/>
      </rPr>
      <t>Nr.201</t>
    </r>
    <r>
      <rPr>
        <i/>
        <sz val="11"/>
        <rFont val="Times New Roman"/>
        <family val="1"/>
      </rPr>
      <t xml:space="preserve"> - 1 018,0 m.p.; </t>
    </r>
    <r>
      <rPr>
        <b/>
        <i/>
        <sz val="11"/>
        <rFont val="Times New Roman"/>
        <family val="1"/>
      </rPr>
      <t>gr.nr.3</t>
    </r>
    <r>
      <rPr>
        <i/>
        <sz val="11"/>
        <rFont val="Times New Roman"/>
        <family val="1"/>
      </rPr>
      <t xml:space="preserve"> - 160,0m.p.</t>
    </r>
  </si>
  <si>
    <r>
      <t>teritoriu (teren) aferent edificiului,(conform datelor cadastrale)  :</t>
    </r>
    <r>
      <rPr>
        <b/>
        <i/>
        <sz val="11"/>
        <rFont val="Times New Roman"/>
        <family val="1"/>
      </rPr>
      <t xml:space="preserve"> gr.2 -</t>
    </r>
    <r>
      <rPr>
        <i/>
        <sz val="11"/>
        <rFont val="Times New Roman"/>
        <family val="1"/>
      </rPr>
      <t xml:space="preserve">  1. 6383 ha , din care ocupat de construcție  - 3 797,0m.p.; suprafața terenului deridicat -5 329,0 m.p.;  </t>
    </r>
    <r>
      <rPr>
        <b/>
        <i/>
        <sz val="11"/>
        <rFont val="Times New Roman"/>
        <family val="1"/>
      </rPr>
      <t xml:space="preserve">gr. Nr.201 - </t>
    </r>
    <r>
      <rPr>
        <i/>
        <sz val="11"/>
        <rFont val="Times New Roman"/>
        <family val="1"/>
      </rPr>
      <t xml:space="preserve"> 1.2068 ha , din care ocupat de construcție  - 2 718,2 m.p și 117,6.; suprafața terenului deridicat -3 200,0 m.p.; </t>
    </r>
    <r>
      <rPr>
        <b/>
        <i/>
        <sz val="11"/>
        <rFont val="Times New Roman"/>
        <family val="1"/>
      </rPr>
      <t>gr.nr.3</t>
    </r>
    <r>
      <rPr>
        <i/>
        <sz val="11"/>
        <rFont val="Times New Roman"/>
        <family val="1"/>
      </rPr>
      <t xml:space="preserve"> -3 355,0 m.p.din care ocupat de construcție  - 427,6m.p ; suprafața terenului deridicat -1 000,0 m.p</t>
    </r>
  </si>
  <si>
    <t>teritoriu (teren) cu vegetație decorativă: gr.2 -3500,0 m.p.;  gr.201 -1680,0m.p.</t>
  </si>
  <si>
    <t>Statele de personal constituie plafonul maximal</t>
  </si>
  <si>
    <t>modificată prin decizia CLD nr.2.3.2 din 03.04.2018</t>
  </si>
  <si>
    <t>Statele de funcții   ale lucrătorilor din cadrul Instituţiilor preşcolare din or. Durleşti,pentru anul 2018</t>
  </si>
  <si>
    <t>la 4-6 grupe   0,5 unitate ; la 7-18 grupe  1,0 unitate</t>
  </si>
  <si>
    <t>de la 1 pînă la 3 grupe - 0,5 unități; de la 10 pînă la 18 grupe - 2,0 unități</t>
  </si>
  <si>
    <t>de la 1 la 3 grupe - 0,5 unitate; de la 12 la 18 grupe - 2,0 unități;</t>
  </si>
  <si>
    <t>pentru 3 grupe - 0,75 unitate; de la 4 la 18 grupe - 1,0 unitate;</t>
  </si>
  <si>
    <t>pentru 3 grupe - 0,75 unitate; de la11 la 18 grupe - 2,0 unități</t>
  </si>
  <si>
    <t>Grădiniţa nr.201                  copii - 436                            grupe -13                (incl.  gr.creșă - 2)</t>
  </si>
  <si>
    <t>Grădiniţa nr.2                          copii - 440          grupe -16                 (incl.  gr. creșă - 2)</t>
  </si>
  <si>
    <t>de la 1 la 3 grupe - 0,5 unitate;    de la 4 la 18 grupe  - 1,0 unitate</t>
  </si>
  <si>
    <t>de la 3 la 5 grupe - 0,5 unitate;    de la 13 la 20 grupe - 1,5 unități;</t>
  </si>
  <si>
    <t>de la 1 la 3 grupe -  0,5 unitate ;de la 12-15 grupe -2 unități    de la 16-20 grupe  -2,5 unități</t>
  </si>
  <si>
    <t>pentru 1 grupă de creșă se stabilește 0,25 unitate;  pentru 2 grupe de grădiniță   - 0,25 unitate</t>
  </si>
  <si>
    <t>NOTĂ:</t>
  </si>
  <si>
    <t>pentru  1-3 grupe se  prevede 0,5 unitate; pentru   12-18 grupe - se  prevede 1,5 unitate (la un număr de peste 400 copii -suplimentar 0,5 unitate)</t>
  </si>
  <si>
    <t>Anexa nr.5</t>
  </si>
  <si>
    <t>NORMELE  FINANCIARE</t>
  </si>
  <si>
    <t xml:space="preserve"> prognozate pentru alimentaţia unui copil / zi</t>
  </si>
  <si>
    <t>din instituţiile de învăţământ  de educație timpurie</t>
  </si>
  <si>
    <t>pe anul 2019</t>
  </si>
  <si>
    <t>lei</t>
  </si>
  <si>
    <t>Norma financiară din contul:</t>
  </si>
  <si>
    <t>Total general</t>
  </si>
  <si>
    <t xml:space="preserve">transferurilor de la bugetul de stat,  </t>
  </si>
  <si>
    <r>
      <t xml:space="preserve">resurselor colectate de autorități/ instituții bugetare </t>
    </r>
    <r>
      <rPr>
        <b/>
        <i/>
        <sz val="12"/>
        <rFont val="Times New Roman"/>
        <family val="1"/>
      </rPr>
      <t xml:space="preserve"> </t>
    </r>
  </si>
  <si>
    <t>A</t>
  </si>
  <si>
    <t>3=1+2</t>
  </si>
  <si>
    <t>1. Grădiniţe</t>
  </si>
  <si>
    <t>- creșe, grădinițe, pentru copii în vârstă de până la 3 ani</t>
  </si>
  <si>
    <t>12-24 ore</t>
  </si>
  <si>
    <t>- creșe, grădinițe, pentru copii în vârstă de până la 7 ani</t>
  </si>
  <si>
    <t>Instituția preșcolară, Grădinița -creșă  Nr.2 ”Țărăncuța”, cu 440 copii , în 16 grupe, din care  2 grupe de creșă</t>
  </si>
  <si>
    <t>Instituția preșcolară, Grădinița -creșă  Nr.201 ”Mărțișor”, cu 446 copii , în 10 grupe, din care  2 grupe de creșă</t>
  </si>
  <si>
    <t>Instituția preșcolară, Grădinița -creșă  Nr.3 ”Țărăncuța”, cu 65 copii , în 3 grupe, din care 1 grupe de creșă</t>
  </si>
  <si>
    <t xml:space="preserve">                                 Anexa nr.  3                                        la decizia Consiliului local  al or.Durlești
nr. ____ din ______ 2018</t>
  </si>
  <si>
    <t>Îngrijitor de încăperi</t>
  </si>
  <si>
    <t>Secretarul Consiliului                                  Andrei Balan</t>
  </si>
  <si>
    <t>Grădiniţa nr.3                  copii - 65            grupe-3                           (incl. gr. creșă - 1)</t>
  </si>
  <si>
    <r>
      <t>Programul „</t>
    </r>
    <r>
      <rPr>
        <b/>
        <i/>
        <sz val="12"/>
        <color indexed="8"/>
        <rFont val="Times New Roman"/>
        <family val="1"/>
      </rPr>
      <t>Dezvoltarea gospodăriei de locuințe și serviciilor comunale”                          (</t>
    </r>
    <r>
      <rPr>
        <sz val="12"/>
        <color indexed="8"/>
        <rFont val="Times New Roman"/>
        <family val="1"/>
      </rPr>
      <t xml:space="preserve"> i</t>
    </r>
    <r>
      <rPr>
        <i/>
        <sz val="12"/>
        <color indexed="8"/>
        <rFont val="Times New Roman"/>
        <family val="1"/>
      </rPr>
      <t>nclusiv  983,0 mii lei destinate Regiei Autosolubritate Durleșt</t>
    </r>
    <r>
      <rPr>
        <sz val="12"/>
        <color indexed="8"/>
        <rFont val="Times New Roman"/>
        <family val="1"/>
      </rPr>
      <t>i</t>
    </r>
    <r>
      <rPr>
        <b/>
        <i/>
        <sz val="12"/>
        <color indexed="8"/>
        <rFont val="Times New Roman"/>
        <family val="1"/>
      </rPr>
      <t xml:space="preserve">) </t>
    </r>
    <r>
      <rPr>
        <i/>
        <sz val="12"/>
        <color indexed="8"/>
        <rFont val="Times New Roman"/>
        <family val="1"/>
      </rPr>
      <t>și 45,0 mii lei  pentru  reparația acoperișului  din cartierul T.Vladimirescu, cu contribuția locatarilor ( procurarea materialelor)</t>
    </r>
  </si>
  <si>
    <r>
      <t xml:space="preserve">Nr. </t>
    </r>
    <r>
      <rPr>
        <sz val="11"/>
        <color indexed="8"/>
        <rFont val="Times New Roman"/>
        <family val="1"/>
      </rPr>
      <t xml:space="preserve"> 8.1  din  20  decembrie   2018</t>
    </r>
  </si>
  <si>
    <r>
      <t>Nr.</t>
    </r>
    <r>
      <rPr>
        <sz val="11"/>
        <color indexed="8"/>
        <rFont val="Times New Roman"/>
        <family val="1"/>
      </rPr>
      <t>8.1  din  20  decembrie 2018</t>
    </r>
  </si>
  <si>
    <t>Nr.8.1  din  20  decembrie 2018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</si>
</sst>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.0_р_._-;\-* #,##0.0_р_._-;_-* &quot;-&quot;?_р_._-;_-@_-"/>
    <numFmt numFmtId="197" formatCode="0.0%"/>
    <numFmt numFmtId="198" formatCode="0.0"/>
    <numFmt numFmtId="199" formatCode="#,##0.0"/>
    <numFmt numFmtId="200" formatCode="0.000"/>
    <numFmt numFmtId="201" formatCode="_-* #,##0.000_р_._-;\-* #,##0.000_р_._-;_-* &quot;-&quot;??_р_._-;_-@_-"/>
    <numFmt numFmtId="202" formatCode="_-* #,##0.0000_р_._-;\-* #,##0.0000_р_._-;_-* &quot;-&quot;??_р_._-;_-@_-"/>
    <numFmt numFmtId="203" formatCode="_-* #,##0.0_р_._-;\-* #,##0.0_р_._-;_-* &quot;-&quot;??_р_._-;_-@_-"/>
    <numFmt numFmtId="204" formatCode="_-* #,##0_р_._-;\-* #,##0_р_._-;_-* &quot;-&quot;??_р_._-;_-@_-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91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2"/>
      <name val="Tahoma"/>
      <family val="2"/>
    </font>
    <font>
      <sz val="8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0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198" fontId="3" fillId="0" borderId="10" xfId="0" applyNumberFormat="1" applyFont="1" applyBorder="1" applyAlignment="1">
      <alignment horizontal="center"/>
    </xf>
    <xf numFmtId="198" fontId="5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198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77" fillId="0" borderId="0" xfId="0" applyFont="1" applyAlignment="1">
      <alignment/>
    </xf>
    <xf numFmtId="0" fontId="77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left" indent="2"/>
    </xf>
    <xf numFmtId="0" fontId="78" fillId="0" borderId="10" xfId="0" applyFont="1" applyBorder="1" applyAlignment="1">
      <alignment/>
    </xf>
    <xf numFmtId="0" fontId="78" fillId="0" borderId="10" xfId="0" applyFont="1" applyBorder="1" applyAlignment="1">
      <alignment horizontal="left"/>
    </xf>
    <xf numFmtId="0" fontId="77" fillId="0" borderId="10" xfId="0" applyFont="1" applyBorder="1" applyAlignment="1">
      <alignment/>
    </xf>
    <xf numFmtId="49" fontId="77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vertical="top" wrapText="1"/>
    </xf>
    <xf numFmtId="0" fontId="77" fillId="0" borderId="10" xfId="0" applyFont="1" applyBorder="1" applyAlignment="1">
      <alignment wrapText="1"/>
    </xf>
    <xf numFmtId="49" fontId="78" fillId="0" borderId="10" xfId="0" applyNumberFormat="1" applyFont="1" applyBorder="1" applyAlignment="1">
      <alignment horizontal="center" vertical="center"/>
    </xf>
    <xf numFmtId="0" fontId="7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indent="1"/>
    </xf>
    <xf numFmtId="198" fontId="3" fillId="0" borderId="10" xfId="0" applyNumberFormat="1" applyFont="1" applyBorder="1" applyAlignment="1">
      <alignment horizontal="center" vertical="center"/>
    </xf>
    <xf numFmtId="0" fontId="77" fillId="0" borderId="0" xfId="0" applyFont="1" applyAlignment="1">
      <alignment horizontal="right"/>
    </xf>
    <xf numFmtId="49" fontId="77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horizontal="left" vertical="top" wrapText="1"/>
    </xf>
    <xf numFmtId="0" fontId="77" fillId="0" borderId="10" xfId="0" applyFont="1" applyBorder="1" applyAlignment="1">
      <alignment/>
    </xf>
    <xf numFmtId="0" fontId="78" fillId="0" borderId="10" xfId="0" applyFont="1" applyBorder="1" applyAlignment="1">
      <alignment horizontal="left" wrapText="1"/>
    </xf>
    <xf numFmtId="0" fontId="77" fillId="0" borderId="0" xfId="0" applyFont="1" applyBorder="1" applyAlignment="1">
      <alignment horizontal="right"/>
    </xf>
    <xf numFmtId="0" fontId="79" fillId="0" borderId="0" xfId="0" applyFont="1" applyAlignment="1">
      <alignment horizontal="right"/>
    </xf>
    <xf numFmtId="49" fontId="78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indent="3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0" fillId="0" borderId="0" xfId="0" applyFont="1" applyAlignment="1">
      <alignment horizontal="left"/>
    </xf>
    <xf numFmtId="0" fontId="81" fillId="0" borderId="10" xfId="0" applyFont="1" applyBorder="1" applyAlignment="1">
      <alignment horizontal="center" vertical="center" wrapText="1"/>
    </xf>
    <xf numFmtId="199" fontId="82" fillId="0" borderId="10" xfId="0" applyNumberFormat="1" applyFont="1" applyBorder="1" applyAlignment="1">
      <alignment vertical="center"/>
    </xf>
    <xf numFmtId="0" fontId="18" fillId="0" borderId="0" xfId="0" applyFont="1" applyAlignment="1">
      <alignment/>
    </xf>
    <xf numFmtId="199" fontId="82" fillId="0" borderId="10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9" fontId="79" fillId="0" borderId="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horizontal="left" vertical="center" wrapText="1" indent="1"/>
    </xf>
    <xf numFmtId="0" fontId="77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left" vertical="center" indent="2"/>
    </xf>
    <xf numFmtId="0" fontId="82" fillId="0" borderId="10" xfId="0" applyFont="1" applyBorder="1" applyAlignment="1">
      <alignment/>
    </xf>
    <xf numFmtId="49" fontId="82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left" vertical="center" wrapText="1" indent="1"/>
    </xf>
    <xf numFmtId="0" fontId="78" fillId="0" borderId="10" xfId="0" applyFont="1" applyBorder="1" applyAlignment="1">
      <alignment horizontal="left" vertical="center" wrapText="1" indent="3"/>
    </xf>
    <xf numFmtId="199" fontId="77" fillId="0" borderId="10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199" fontId="84" fillId="0" borderId="10" xfId="0" applyNumberFormat="1" applyFont="1" applyBorder="1" applyAlignment="1">
      <alignment/>
    </xf>
    <xf numFmtId="0" fontId="77" fillId="0" borderId="0" xfId="0" applyFont="1" applyBorder="1" applyAlignment="1">
      <alignment vertical="top" wrapText="1"/>
    </xf>
    <xf numFmtId="49" fontId="77" fillId="0" borderId="0" xfId="0" applyNumberFormat="1" applyFont="1" applyBorder="1" applyAlignment="1">
      <alignment horizontal="center" vertical="center"/>
    </xf>
    <xf numFmtId="199" fontId="77" fillId="0" borderId="0" xfId="0" applyNumberFormat="1" applyFont="1" applyBorder="1" applyAlignment="1">
      <alignment/>
    </xf>
    <xf numFmtId="0" fontId="82" fillId="0" borderId="10" xfId="0" applyFont="1" applyBorder="1" applyAlignment="1">
      <alignment wrapText="1"/>
    </xf>
    <xf numFmtId="199" fontId="77" fillId="0" borderId="10" xfId="0" applyNumberFormat="1" applyFont="1" applyBorder="1" applyAlignment="1">
      <alignment horizontal="right" indent="1"/>
    </xf>
    <xf numFmtId="199" fontId="78" fillId="0" borderId="10" xfId="0" applyNumberFormat="1" applyFont="1" applyBorder="1" applyAlignment="1">
      <alignment horizontal="right" vertical="center" indent="1"/>
    </xf>
    <xf numFmtId="199" fontId="82" fillId="0" borderId="10" xfId="0" applyNumberFormat="1" applyFont="1" applyBorder="1" applyAlignment="1">
      <alignment horizontal="right" indent="1"/>
    </xf>
    <xf numFmtId="199" fontId="78" fillId="0" borderId="10" xfId="0" applyNumberFormat="1" applyFont="1" applyBorder="1" applyAlignment="1">
      <alignment horizontal="right" indent="1"/>
    </xf>
    <xf numFmtId="199" fontId="82" fillId="0" borderId="10" xfId="0" applyNumberFormat="1" applyFont="1" applyBorder="1" applyAlignment="1">
      <alignment horizontal="right" vertical="center" indent="1"/>
    </xf>
    <xf numFmtId="0" fontId="15" fillId="0" borderId="0" xfId="53" applyFont="1" applyFill="1" applyAlignment="1">
      <alignment horizontal="left" vertical="top" wrapText="1"/>
      <protection/>
    </xf>
    <xf numFmtId="0" fontId="15" fillId="0" borderId="0" xfId="53" applyNumberFormat="1" applyFont="1" applyFill="1" applyAlignment="1">
      <alignment horizontal="center" vertical="center"/>
      <protection/>
    </xf>
    <xf numFmtId="198" fontId="15" fillId="0" borderId="0" xfId="53" applyNumberFormat="1" applyFont="1" applyFill="1">
      <alignment/>
      <protection/>
    </xf>
    <xf numFmtId="0" fontId="15" fillId="0" borderId="0" xfId="53" applyFont="1">
      <alignment/>
      <protection/>
    </xf>
    <xf numFmtId="0" fontId="15" fillId="0" borderId="0" xfId="53" applyFont="1" applyFill="1" applyAlignment="1">
      <alignment horizontal="center" wrapText="1"/>
      <protection/>
    </xf>
    <xf numFmtId="0" fontId="17" fillId="0" borderId="11" xfId="53" applyFont="1" applyFill="1" applyBorder="1" applyAlignment="1">
      <alignment horizontal="center" vertical="center" textRotation="90" wrapText="1"/>
      <protection/>
    </xf>
    <xf numFmtId="0" fontId="17" fillId="0" borderId="11" xfId="33" applyFont="1" applyFill="1" applyBorder="1" applyAlignment="1">
      <alignment horizontal="center" vertical="center" textRotation="90" wrapText="1"/>
      <protection/>
    </xf>
    <xf numFmtId="0" fontId="17" fillId="0" borderId="11" xfId="33" applyFont="1" applyFill="1" applyBorder="1" applyAlignment="1">
      <alignment horizontal="center" vertical="center" wrapText="1"/>
      <protection/>
    </xf>
    <xf numFmtId="0" fontId="17" fillId="0" borderId="12" xfId="53" applyFont="1" applyFill="1" applyBorder="1" applyAlignment="1">
      <alignment horizontal="center" vertical="center"/>
      <protection/>
    </xf>
    <xf numFmtId="0" fontId="17" fillId="0" borderId="13" xfId="53" applyFont="1" applyFill="1" applyBorder="1" applyAlignment="1">
      <alignment horizontal="center" vertical="center"/>
      <protection/>
    </xf>
    <xf numFmtId="0" fontId="17" fillId="0" borderId="14" xfId="53" applyFont="1" applyFill="1" applyBorder="1" applyAlignment="1">
      <alignment horizontal="center" vertical="center"/>
      <protection/>
    </xf>
    <xf numFmtId="0" fontId="21" fillId="0" borderId="15" xfId="53" applyNumberFormat="1" applyFont="1" applyBorder="1" applyAlignment="1">
      <alignment horizontal="center"/>
      <protection/>
    </xf>
    <xf numFmtId="49" fontId="21" fillId="0" borderId="10" xfId="53" applyNumberFormat="1" applyFont="1" applyBorder="1" applyAlignment="1">
      <alignment horizontal="center"/>
      <protection/>
    </xf>
    <xf numFmtId="198" fontId="15" fillId="0" borderId="0" xfId="53" applyNumberFormat="1" applyFont="1">
      <alignment/>
      <protection/>
    </xf>
    <xf numFmtId="49" fontId="15" fillId="0" borderId="10" xfId="53" applyNumberFormat="1" applyFont="1" applyBorder="1" applyAlignment="1">
      <alignment horizontal="center"/>
      <protection/>
    </xf>
    <xf numFmtId="0" fontId="15" fillId="0" borderId="10" xfId="53" applyNumberFormat="1" applyFont="1" applyBorder="1" applyAlignment="1">
      <alignment horizontal="center"/>
      <protection/>
    </xf>
    <xf numFmtId="0" fontId="21" fillId="0" borderId="10" xfId="53" applyNumberFormat="1" applyFont="1" applyBorder="1" applyAlignment="1">
      <alignment horizontal="center"/>
      <protection/>
    </xf>
    <xf numFmtId="0" fontId="15" fillId="0" borderId="0" xfId="53" applyFont="1" applyBorder="1">
      <alignment/>
      <protection/>
    </xf>
    <xf numFmtId="198" fontId="15" fillId="0" borderId="0" xfId="53" applyNumberFormat="1" applyFont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5" fillId="0" borderId="0" xfId="53" applyFont="1" applyBorder="1" applyAlignment="1">
      <alignment vertical="center" wrapText="1"/>
      <protection/>
    </xf>
    <xf numFmtId="0" fontId="21" fillId="0" borderId="0" xfId="53" applyNumberFormat="1" applyFont="1" applyFill="1" applyAlignment="1">
      <alignment horizontal="center" vertical="center"/>
      <protection/>
    </xf>
    <xf numFmtId="198" fontId="21" fillId="0" borderId="0" xfId="53" applyNumberFormat="1" applyFont="1" applyFill="1" applyAlignment="1">
      <alignment vertical="center"/>
      <protection/>
    </xf>
    <xf numFmtId="198" fontId="15" fillId="0" borderId="0" xfId="53" applyNumberFormat="1" applyFont="1" applyFill="1" applyAlignment="1">
      <alignment vertical="center"/>
      <protection/>
    </xf>
    <xf numFmtId="0" fontId="16" fillId="0" borderId="0" xfId="53" applyFont="1" applyFill="1" applyAlignment="1">
      <alignment horizontal="left" vertical="top" wrapText="1"/>
      <protection/>
    </xf>
    <xf numFmtId="199" fontId="21" fillId="0" borderId="16" xfId="53" applyNumberFormat="1" applyFont="1" applyBorder="1" applyAlignment="1">
      <alignment horizontal="right" indent="1"/>
      <protection/>
    </xf>
    <xf numFmtId="199" fontId="15" fillId="0" borderId="17" xfId="53" applyNumberFormat="1" applyFont="1" applyBorder="1" applyAlignment="1">
      <alignment horizontal="right" indent="1"/>
      <protection/>
    </xf>
    <xf numFmtId="49" fontId="16" fillId="0" borderId="0" xfId="53" applyNumberFormat="1" applyFont="1" applyBorder="1" applyAlignment="1">
      <alignment horizontal="left" vertical="center"/>
      <protection/>
    </xf>
    <xf numFmtId="0" fontId="13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53" applyFont="1">
      <alignment/>
      <protection/>
    </xf>
    <xf numFmtId="0" fontId="17" fillId="0" borderId="0" xfId="53" applyFont="1" applyFill="1" applyAlignment="1">
      <alignment vertical="top" wrapText="1"/>
      <protection/>
    </xf>
    <xf numFmtId="49" fontId="21" fillId="0" borderId="18" xfId="53" applyNumberFormat="1" applyFont="1" applyBorder="1" applyAlignment="1">
      <alignment horizontal="left" vertical="center" wrapText="1"/>
      <protection/>
    </xf>
    <xf numFmtId="0" fontId="21" fillId="0" borderId="19" xfId="53" applyNumberFormat="1" applyFont="1" applyBorder="1" applyAlignment="1">
      <alignment horizontal="center"/>
      <protection/>
    </xf>
    <xf numFmtId="199" fontId="21" fillId="0" borderId="20" xfId="53" applyNumberFormat="1" applyFont="1" applyBorder="1" applyAlignment="1">
      <alignment horizontal="right" indent="1"/>
      <protection/>
    </xf>
    <xf numFmtId="49" fontId="21" fillId="0" borderId="21" xfId="55" applyNumberFormat="1" applyFont="1" applyBorder="1" applyAlignment="1">
      <alignment horizontal="left" wrapText="1"/>
      <protection/>
    </xf>
    <xf numFmtId="49" fontId="21" fillId="0" borderId="15" xfId="53" applyNumberFormat="1" applyFont="1" applyBorder="1" applyAlignment="1">
      <alignment horizontal="center"/>
      <protection/>
    </xf>
    <xf numFmtId="49" fontId="15" fillId="0" borderId="11" xfId="53" applyNumberFormat="1" applyFont="1" applyBorder="1" applyAlignment="1">
      <alignment horizontal="center"/>
      <protection/>
    </xf>
    <xf numFmtId="0" fontId="15" fillId="0" borderId="11" xfId="53" applyNumberFormat="1" applyFont="1" applyBorder="1" applyAlignment="1">
      <alignment horizontal="center"/>
      <protection/>
    </xf>
    <xf numFmtId="49" fontId="15" fillId="0" borderId="22" xfId="53" applyNumberFormat="1" applyFont="1" applyBorder="1" applyAlignment="1">
      <alignment horizontal="left" vertical="center" wrapText="1"/>
      <protection/>
    </xf>
    <xf numFmtId="49" fontId="16" fillId="0" borderId="22" xfId="53" applyNumberFormat="1" applyFont="1" applyBorder="1" applyAlignment="1">
      <alignment horizontal="left" vertical="center" wrapText="1" indent="1"/>
      <protection/>
    </xf>
    <xf numFmtId="49" fontId="16" fillId="0" borderId="23" xfId="53" applyNumberFormat="1" applyFont="1" applyBorder="1" applyAlignment="1">
      <alignment horizontal="left" vertical="center" wrapText="1" indent="1"/>
      <protection/>
    </xf>
    <xf numFmtId="49" fontId="16" fillId="0" borderId="24" xfId="53" applyNumberFormat="1" applyFont="1" applyBorder="1" applyAlignment="1">
      <alignment horizontal="left" vertical="center" wrapText="1" indent="1"/>
      <protection/>
    </xf>
    <xf numFmtId="49" fontId="15" fillId="0" borderId="25" xfId="53" applyNumberFormat="1" applyFont="1" applyBorder="1" applyAlignment="1">
      <alignment horizontal="center"/>
      <protection/>
    </xf>
    <xf numFmtId="0" fontId="15" fillId="0" borderId="25" xfId="53" applyNumberFormat="1" applyFont="1" applyBorder="1" applyAlignment="1">
      <alignment horizontal="center"/>
      <protection/>
    </xf>
    <xf numFmtId="49" fontId="15" fillId="0" borderId="15" xfId="53" applyNumberFormat="1" applyFont="1" applyBorder="1" applyAlignment="1">
      <alignment horizontal="center"/>
      <protection/>
    </xf>
    <xf numFmtId="0" fontId="15" fillId="0" borderId="15" xfId="53" applyNumberFormat="1" applyFont="1" applyBorder="1" applyAlignment="1">
      <alignment horizontal="center"/>
      <protection/>
    </xf>
    <xf numFmtId="199" fontId="15" fillId="0" borderId="16" xfId="53" applyNumberFormat="1" applyFont="1" applyBorder="1" applyAlignment="1">
      <alignment horizontal="right" indent="1"/>
      <protection/>
    </xf>
    <xf numFmtId="0" fontId="21" fillId="0" borderId="25" xfId="53" applyNumberFormat="1" applyFont="1" applyBorder="1" applyAlignment="1">
      <alignment horizontal="center"/>
      <protection/>
    </xf>
    <xf numFmtId="49" fontId="21" fillId="0" borderId="21" xfId="53" applyNumberFormat="1" applyFont="1" applyBorder="1" applyAlignment="1">
      <alignment horizontal="left" wrapText="1"/>
      <protection/>
    </xf>
    <xf numFmtId="49" fontId="21" fillId="0" borderId="21" xfId="53" applyNumberFormat="1" applyFont="1" applyBorder="1" applyAlignment="1">
      <alignment horizontal="left"/>
      <protection/>
    </xf>
    <xf numFmtId="199" fontId="16" fillId="0" borderId="17" xfId="53" applyNumberFormat="1" applyFont="1" applyBorder="1" applyAlignment="1">
      <alignment horizontal="right" indent="1"/>
      <protection/>
    </xf>
    <xf numFmtId="199" fontId="16" fillId="0" borderId="26" xfId="53" applyNumberFormat="1" applyFont="1" applyBorder="1" applyAlignment="1">
      <alignment horizontal="right" indent="1"/>
      <protection/>
    </xf>
    <xf numFmtId="199" fontId="16" fillId="0" borderId="27" xfId="53" applyNumberFormat="1" applyFont="1" applyBorder="1" applyAlignment="1">
      <alignment horizontal="right" indent="1"/>
      <protection/>
    </xf>
    <xf numFmtId="0" fontId="13" fillId="0" borderId="10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13" fillId="0" borderId="2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 indent="1"/>
    </xf>
    <xf numFmtId="0" fontId="22" fillId="0" borderId="0" xfId="0" applyFont="1" applyBorder="1" applyAlignment="1">
      <alignment/>
    </xf>
    <xf numFmtId="0" fontId="77" fillId="0" borderId="10" xfId="0" applyFont="1" applyBorder="1" applyAlignment="1">
      <alignment horizontal="center" vertical="center" wrapText="1"/>
    </xf>
    <xf numFmtId="0" fontId="77" fillId="0" borderId="29" xfId="0" applyFont="1" applyBorder="1" applyAlignment="1">
      <alignment horizontal="center"/>
    </xf>
    <xf numFmtId="0" fontId="82" fillId="0" borderId="10" xfId="0" applyFont="1" applyBorder="1" applyAlignment="1">
      <alignment/>
    </xf>
    <xf numFmtId="0" fontId="82" fillId="0" borderId="10" xfId="0" applyFont="1" applyBorder="1" applyAlignment="1">
      <alignment vertical="top" wrapText="1"/>
    </xf>
    <xf numFmtId="49" fontId="82" fillId="0" borderId="10" xfId="0" applyNumberFormat="1" applyFont="1" applyBorder="1" applyAlignment="1">
      <alignment horizontal="center" vertical="top"/>
    </xf>
    <xf numFmtId="0" fontId="82" fillId="0" borderId="10" xfId="0" applyFont="1" applyBorder="1" applyAlignment="1">
      <alignment horizontal="center" vertical="center" wrapText="1"/>
    </xf>
    <xf numFmtId="198" fontId="18" fillId="0" borderId="0" xfId="0" applyNumberFormat="1" applyFont="1" applyAlignment="1">
      <alignment/>
    </xf>
    <xf numFmtId="198" fontId="2" fillId="0" borderId="0" xfId="0" applyNumberFormat="1" applyFont="1" applyAlignment="1">
      <alignment/>
    </xf>
    <xf numFmtId="196" fontId="85" fillId="0" borderId="29" xfId="0" applyNumberFormat="1" applyFont="1" applyBorder="1" applyAlignment="1">
      <alignment/>
    </xf>
    <xf numFmtId="196" fontId="80" fillId="0" borderId="10" xfId="0" applyNumberFormat="1" applyFont="1" applyBorder="1" applyAlignment="1">
      <alignment/>
    </xf>
    <xf numFmtId="196" fontId="86" fillId="0" borderId="29" xfId="0" applyNumberFormat="1" applyFont="1" applyBorder="1" applyAlignment="1">
      <alignment horizontal="center" vertical="center" wrapText="1"/>
    </xf>
    <xf numFmtId="196" fontId="86" fillId="0" borderId="10" xfId="0" applyNumberFormat="1" applyFont="1" applyBorder="1" applyAlignment="1">
      <alignment/>
    </xf>
    <xf numFmtId="196" fontId="86" fillId="0" borderId="29" xfId="0" applyNumberFormat="1" applyFont="1" applyBorder="1" applyAlignment="1">
      <alignment horizontal="center" vertical="center"/>
    </xf>
    <xf numFmtId="196" fontId="80" fillId="0" borderId="29" xfId="0" applyNumberFormat="1" applyFont="1" applyBorder="1" applyAlignment="1">
      <alignment horizontal="center" vertical="center"/>
    </xf>
    <xf numFmtId="196" fontId="80" fillId="0" borderId="29" xfId="0" applyNumberFormat="1" applyFont="1" applyBorder="1" applyAlignment="1">
      <alignment horizontal="center" vertical="top"/>
    </xf>
    <xf numFmtId="196" fontId="80" fillId="0" borderId="10" xfId="0" applyNumberFormat="1" applyFont="1" applyBorder="1" applyAlignment="1">
      <alignment vertical="center"/>
    </xf>
    <xf numFmtId="196" fontId="86" fillId="0" borderId="10" xfId="0" applyNumberFormat="1" applyFont="1" applyBorder="1" applyAlignment="1">
      <alignment vertical="center"/>
    </xf>
    <xf numFmtId="196" fontId="80" fillId="0" borderId="29" xfId="0" applyNumberFormat="1" applyFont="1" applyBorder="1" applyAlignment="1">
      <alignment horizontal="center" vertical="center" wrapText="1"/>
    </xf>
    <xf numFmtId="196" fontId="86" fillId="0" borderId="10" xfId="0" applyNumberFormat="1" applyFont="1" applyBorder="1" applyAlignment="1">
      <alignment horizontal="center" vertical="center"/>
    </xf>
    <xf numFmtId="196" fontId="85" fillId="0" borderId="10" xfId="0" applyNumberFormat="1" applyFont="1" applyBorder="1" applyAlignment="1">
      <alignment/>
    </xf>
    <xf numFmtId="196" fontId="80" fillId="0" borderId="10" xfId="0" applyNumberFormat="1" applyFont="1" applyFill="1" applyBorder="1" applyAlignment="1">
      <alignment/>
    </xf>
    <xf numFmtId="196" fontId="85" fillId="0" borderId="29" xfId="0" applyNumberFormat="1" applyFont="1" applyBorder="1" applyAlignment="1">
      <alignment horizontal="center" vertical="center"/>
    </xf>
    <xf numFmtId="196" fontId="5" fillId="0" borderId="0" xfId="0" applyNumberFormat="1" applyFont="1" applyAlignment="1">
      <alignment/>
    </xf>
    <xf numFmtId="49" fontId="15" fillId="0" borderId="25" xfId="53" applyNumberFormat="1" applyFont="1" applyBorder="1" applyAlignment="1">
      <alignment horizontal="center" vertical="center"/>
      <protection/>
    </xf>
    <xf numFmtId="0" fontId="86" fillId="0" borderId="0" xfId="0" applyFont="1" applyAlignment="1">
      <alignment/>
    </xf>
    <xf numFmtId="0" fontId="86" fillId="0" borderId="0" xfId="0" applyFont="1" applyAlignment="1">
      <alignment/>
    </xf>
    <xf numFmtId="0" fontId="2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82" fillId="0" borderId="0" xfId="0" applyFont="1" applyAlignment="1">
      <alignment horizontal="left"/>
    </xf>
    <xf numFmtId="0" fontId="28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81" fillId="0" borderId="0" xfId="0" applyFont="1" applyFill="1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5" fillId="0" borderId="22" xfId="53" applyNumberFormat="1" applyFont="1" applyBorder="1" applyAlignment="1">
      <alignment horizontal="left" vertical="center" wrapText="1" indent="1"/>
      <protection/>
    </xf>
    <xf numFmtId="49" fontId="21" fillId="0" borderId="30" xfId="53" applyNumberFormat="1" applyFont="1" applyBorder="1" applyAlignment="1">
      <alignment horizontal="left" wrapText="1"/>
      <protection/>
    </xf>
    <xf numFmtId="0" fontId="17" fillId="0" borderId="10" xfId="53" applyNumberFormat="1" applyFont="1" applyBorder="1" applyAlignment="1">
      <alignment vertical="center" wrapText="1"/>
      <protection/>
    </xf>
    <xf numFmtId="0" fontId="87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5" fillId="0" borderId="21" xfId="0" applyNumberFormat="1" applyFont="1" applyBorder="1" applyAlignment="1">
      <alignment/>
    </xf>
    <xf numFmtId="49" fontId="5" fillId="0" borderId="32" xfId="0" applyNumberFormat="1" applyFont="1" applyBorder="1" applyAlignment="1">
      <alignment/>
    </xf>
    <xf numFmtId="2" fontId="3" fillId="0" borderId="21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2" fontId="3" fillId="33" borderId="30" xfId="0" applyNumberFormat="1" applyFont="1" applyFill="1" applyBorder="1" applyAlignment="1">
      <alignment horizontal="center" vertical="center"/>
    </xf>
    <xf numFmtId="2" fontId="3" fillId="33" borderId="35" xfId="0" applyNumberFormat="1" applyFont="1" applyFill="1" applyBorder="1" applyAlignment="1">
      <alignment horizontal="center" vertical="center"/>
    </xf>
    <xf numFmtId="2" fontId="3" fillId="34" borderId="36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3" fillId="33" borderId="22" xfId="0" applyNumberFormat="1" applyFont="1" applyFill="1" applyBorder="1" applyAlignment="1">
      <alignment horizontal="center" vertical="center"/>
    </xf>
    <xf numFmtId="2" fontId="3" fillId="33" borderId="29" xfId="0" applyNumberFormat="1" applyFont="1" applyFill="1" applyBorder="1" applyAlignment="1">
      <alignment horizontal="center" vertical="center"/>
    </xf>
    <xf numFmtId="2" fontId="3" fillId="34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209" fontId="3" fillId="0" borderId="0" xfId="0" applyNumberFormat="1" applyFont="1" applyBorder="1" applyAlignment="1">
      <alignment wrapText="1"/>
    </xf>
    <xf numFmtId="209" fontId="0" fillId="0" borderId="0" xfId="0" applyNumberFormat="1" applyAlignment="1">
      <alignment wrapText="1"/>
    </xf>
    <xf numFmtId="0" fontId="88" fillId="0" borderId="25" xfId="0" applyFont="1" applyBorder="1" applyAlignment="1">
      <alignment horizontal="center" vertical="center" wrapText="1"/>
    </xf>
    <xf numFmtId="0" fontId="88" fillId="0" borderId="37" xfId="0" applyFont="1" applyBorder="1" applyAlignment="1">
      <alignment horizontal="center" vertical="center" wrapText="1"/>
    </xf>
    <xf numFmtId="0" fontId="86" fillId="0" borderId="25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79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/>
    </xf>
    <xf numFmtId="199" fontId="77" fillId="0" borderId="29" xfId="0" applyNumberFormat="1" applyFont="1" applyBorder="1" applyAlignment="1">
      <alignment horizontal="center"/>
    </xf>
    <xf numFmtId="199" fontId="77" fillId="0" borderId="38" xfId="0" applyNumberFormat="1" applyFont="1" applyBorder="1" applyAlignment="1">
      <alignment horizontal="center"/>
    </xf>
    <xf numFmtId="199" fontId="82" fillId="0" borderId="29" xfId="0" applyNumberFormat="1" applyFont="1" applyBorder="1" applyAlignment="1">
      <alignment horizontal="center"/>
    </xf>
    <xf numFmtId="199" fontId="82" fillId="0" borderId="38" xfId="0" applyNumberFormat="1" applyFont="1" applyBorder="1" applyAlignment="1">
      <alignment horizontal="center"/>
    </xf>
    <xf numFmtId="0" fontId="77" fillId="0" borderId="0" xfId="0" applyFont="1" applyBorder="1" applyAlignment="1">
      <alignment horizontal="center" wrapText="1"/>
    </xf>
    <xf numFmtId="0" fontId="89" fillId="0" borderId="0" xfId="0" applyFont="1" applyAlignment="1">
      <alignment horizontal="center"/>
    </xf>
    <xf numFmtId="0" fontId="77" fillId="0" borderId="10" xfId="0" applyFont="1" applyBorder="1" applyAlignment="1">
      <alignment horizontal="center" vertical="center" wrapText="1"/>
    </xf>
    <xf numFmtId="0" fontId="86" fillId="0" borderId="0" xfId="0" applyFont="1" applyAlignment="1">
      <alignment horizontal="right"/>
    </xf>
    <xf numFmtId="0" fontId="17" fillId="0" borderId="16" xfId="53" applyFont="1" applyFill="1" applyBorder="1" applyAlignment="1">
      <alignment horizontal="center" vertical="center" wrapText="1"/>
      <protection/>
    </xf>
    <xf numFmtId="0" fontId="17" fillId="0" borderId="27" xfId="53" applyFont="1" applyFill="1" applyBorder="1" applyAlignment="1">
      <alignment horizontal="center" vertical="center" wrapText="1"/>
      <protection/>
    </xf>
    <xf numFmtId="0" fontId="23" fillId="0" borderId="0" xfId="53" applyFont="1" applyFill="1" applyAlignment="1">
      <alignment horizontal="left" vertical="top" wrapText="1"/>
      <protection/>
    </xf>
    <xf numFmtId="0" fontId="24" fillId="0" borderId="0" xfId="53" applyFont="1" applyFill="1" applyAlignment="1">
      <alignment horizontal="center" vertical="center" wrapText="1"/>
      <protection/>
    </xf>
    <xf numFmtId="0" fontId="24" fillId="0" borderId="0" xfId="53" applyFont="1" applyFill="1" applyAlignment="1">
      <alignment horizontal="center" wrapText="1"/>
      <protection/>
    </xf>
    <xf numFmtId="0" fontId="15" fillId="0" borderId="0" xfId="53" applyFont="1" applyFill="1" applyAlignment="1">
      <alignment horizontal="center" wrapText="1"/>
      <protection/>
    </xf>
    <xf numFmtId="0" fontId="17" fillId="0" borderId="21" xfId="53" applyFont="1" applyFill="1" applyBorder="1" applyAlignment="1">
      <alignment horizontal="center" vertical="center"/>
      <protection/>
    </xf>
    <xf numFmtId="0" fontId="17" fillId="0" borderId="23" xfId="53" applyFont="1" applyFill="1" applyBorder="1" applyAlignment="1">
      <alignment horizontal="center" vertical="center"/>
      <protection/>
    </xf>
    <xf numFmtId="0" fontId="17" fillId="0" borderId="15" xfId="53" applyFont="1" applyFill="1" applyBorder="1" applyAlignment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right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209" fontId="2" fillId="0" borderId="0" xfId="0" applyNumberFormat="1" applyFont="1" applyBorder="1" applyAlignment="1">
      <alignment horizontal="justify" wrapText="1"/>
    </xf>
    <xf numFmtId="209" fontId="0" fillId="0" borderId="0" xfId="0" applyNumberFormat="1" applyFont="1" applyAlignment="1">
      <alignment horizontal="justify" wrapText="1"/>
    </xf>
    <xf numFmtId="49" fontId="3" fillId="0" borderId="51" xfId="0" applyNumberFormat="1" applyFont="1" applyBorder="1" applyAlignment="1">
      <alignment wrapText="1"/>
    </xf>
    <xf numFmtId="49" fontId="3" fillId="0" borderId="34" xfId="0" applyNumberFormat="1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4" fillId="0" borderId="52" xfId="0" applyFont="1" applyBorder="1" applyAlignment="1">
      <alignment horizont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77" fillId="0" borderId="0" xfId="0" applyFont="1" applyAlignment="1">
      <alignment horizontal="right"/>
    </xf>
    <xf numFmtId="0" fontId="77" fillId="0" borderId="0" xfId="0" applyFont="1" applyAlignment="1">
      <alignment/>
    </xf>
    <xf numFmtId="0" fontId="86" fillId="0" borderId="0" xfId="0" applyFont="1" applyAlignment="1">
      <alignment horizontal="center"/>
    </xf>
    <xf numFmtId="0" fontId="90" fillId="0" borderId="0" xfId="0" applyFont="1" applyAlignment="1">
      <alignment/>
    </xf>
    <xf numFmtId="0" fontId="79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Anexa p-u nota inf pe a 2009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view="pageBreakPreview" zoomScaleSheetLayoutView="100" workbookViewId="0" topLeftCell="A1">
      <selection activeCell="D3" sqref="D3"/>
    </sheetView>
  </sheetViews>
  <sheetFormatPr defaultColWidth="9.140625" defaultRowHeight="12.75"/>
  <cols>
    <col min="1" max="1" width="62.140625" style="2" customWidth="1"/>
    <col min="2" max="2" width="10.57421875" style="2" customWidth="1"/>
    <col min="3" max="3" width="12.28125" style="2" customWidth="1"/>
    <col min="4" max="4" width="15.140625" style="2" customWidth="1"/>
    <col min="5" max="5" width="12.00390625" style="2" customWidth="1"/>
    <col min="6" max="6" width="6.140625" style="2" bestFit="1" customWidth="1"/>
    <col min="7" max="16384" width="9.140625" style="2" customWidth="1"/>
  </cols>
  <sheetData>
    <row r="1" spans="1:5" ht="15">
      <c r="A1" s="31"/>
      <c r="B1" s="31"/>
      <c r="C1" s="31"/>
      <c r="D1" s="41"/>
      <c r="E1" s="53" t="s">
        <v>111</v>
      </c>
    </row>
    <row r="2" spans="1:5" ht="15">
      <c r="A2" s="31"/>
      <c r="B2" s="31"/>
      <c r="C2" s="31"/>
      <c r="D2" s="41"/>
      <c r="E2" s="53" t="s">
        <v>236</v>
      </c>
    </row>
    <row r="3" spans="1:11" ht="15">
      <c r="A3" s="31"/>
      <c r="B3" s="31"/>
      <c r="D3" s="290" t="s">
        <v>320</v>
      </c>
      <c r="E3" s="290"/>
      <c r="F3" s="290"/>
      <c r="G3" s="290"/>
      <c r="H3" s="290"/>
      <c r="I3" s="290"/>
      <c r="J3" s="290"/>
      <c r="K3" s="290"/>
    </row>
    <row r="4" spans="1:5" ht="9.75" customHeight="1">
      <c r="A4" s="31"/>
      <c r="B4" s="31"/>
      <c r="C4" s="31"/>
      <c r="D4" s="47"/>
      <c r="E4" s="47"/>
    </row>
    <row r="5" spans="1:5" ht="18.75">
      <c r="A5" s="236" t="s">
        <v>155</v>
      </c>
      <c r="B5" s="236"/>
      <c r="C5" s="236"/>
      <c r="D5" s="236"/>
      <c r="E5" s="236"/>
    </row>
    <row r="6" spans="1:9" ht="18.75">
      <c r="A6" s="236" t="s">
        <v>237</v>
      </c>
      <c r="B6" s="236"/>
      <c r="C6" s="236"/>
      <c r="D6" s="236"/>
      <c r="E6" s="236"/>
      <c r="G6" s="12"/>
      <c r="H6" s="12"/>
      <c r="I6" s="12"/>
    </row>
    <row r="7" spans="1:9" ht="13.5" customHeight="1">
      <c r="A7" s="31"/>
      <c r="B7" s="31"/>
      <c r="C7" s="31"/>
      <c r="D7" s="31"/>
      <c r="E7" s="52" t="s">
        <v>65</v>
      </c>
      <c r="G7" s="12"/>
      <c r="H7" s="12"/>
      <c r="I7" s="12"/>
    </row>
    <row r="8" spans="1:9" ht="15" customHeight="1">
      <c r="A8" s="237" t="s">
        <v>45</v>
      </c>
      <c r="B8" s="225" t="s">
        <v>66</v>
      </c>
      <c r="C8" s="227" t="s">
        <v>213</v>
      </c>
      <c r="D8" s="230" t="s">
        <v>120</v>
      </c>
      <c r="E8" s="230"/>
      <c r="F8" s="12"/>
      <c r="G8" s="12"/>
      <c r="H8" s="229"/>
      <c r="I8" s="12"/>
    </row>
    <row r="9" spans="1:8" ht="25.5" customHeight="1">
      <c r="A9" s="237"/>
      <c r="B9" s="226"/>
      <c r="C9" s="228"/>
      <c r="D9" s="59" t="s">
        <v>119</v>
      </c>
      <c r="E9" s="59" t="s">
        <v>152</v>
      </c>
      <c r="F9" s="12"/>
      <c r="G9" s="12"/>
      <c r="H9" s="229"/>
    </row>
    <row r="10" spans="1:9" ht="12" customHeight="1">
      <c r="A10" s="32">
        <v>1</v>
      </c>
      <c r="B10" s="32">
        <v>2</v>
      </c>
      <c r="C10" s="147">
        <v>3</v>
      </c>
      <c r="D10" s="32">
        <v>4</v>
      </c>
      <c r="E10" s="32">
        <v>5</v>
      </c>
      <c r="F10" s="12"/>
      <c r="G10" s="12"/>
      <c r="H10" s="12"/>
      <c r="I10" s="12"/>
    </row>
    <row r="11" spans="1:7" ht="15.75">
      <c r="A11" s="33" t="s">
        <v>46</v>
      </c>
      <c r="B11" s="34"/>
      <c r="C11" s="154">
        <f>C12+C38+C41+C42</f>
        <v>36246.6</v>
      </c>
      <c r="D11" s="165">
        <f>D12+D38+D41+D42</f>
        <v>1930</v>
      </c>
      <c r="E11" s="165">
        <f>E12+E38+E41+E42</f>
        <v>1500.2</v>
      </c>
      <c r="F11" s="12"/>
      <c r="G11" s="12"/>
    </row>
    <row r="12" spans="1:7" ht="15.75">
      <c r="A12" s="35" t="s">
        <v>47</v>
      </c>
      <c r="B12" s="34"/>
      <c r="C12" s="154">
        <f>SUM(C13:C37)</f>
        <v>6585.9</v>
      </c>
      <c r="D12" s="165">
        <f>SUM(D13:D37)</f>
        <v>1930</v>
      </c>
      <c r="E12" s="165">
        <f>SUM(E13:E37)</f>
        <v>0</v>
      </c>
      <c r="F12" s="12"/>
      <c r="G12" s="12"/>
    </row>
    <row r="13" spans="1:6" ht="30">
      <c r="A13" s="39" t="s">
        <v>70</v>
      </c>
      <c r="B13" s="48" t="s">
        <v>85</v>
      </c>
      <c r="C13" s="156">
        <v>21.2</v>
      </c>
      <c r="D13" s="157"/>
      <c r="E13" s="157"/>
      <c r="F13" s="12"/>
    </row>
    <row r="14" spans="1:6" ht="30">
      <c r="A14" s="39" t="s">
        <v>71</v>
      </c>
      <c r="B14" s="48" t="s">
        <v>86</v>
      </c>
      <c r="C14" s="156">
        <v>55.4</v>
      </c>
      <c r="D14" s="157"/>
      <c r="E14" s="157"/>
      <c r="F14" s="12"/>
    </row>
    <row r="15" spans="1:6" ht="15.75">
      <c r="A15" s="39" t="s">
        <v>72</v>
      </c>
      <c r="B15" s="48" t="s">
        <v>87</v>
      </c>
      <c r="C15" s="156">
        <v>41</v>
      </c>
      <c r="D15" s="157"/>
      <c r="E15" s="157"/>
      <c r="F15" s="12"/>
    </row>
    <row r="16" spans="1:6" ht="15.75">
      <c r="A16" s="49" t="s">
        <v>73</v>
      </c>
      <c r="B16" s="37" t="s">
        <v>88</v>
      </c>
      <c r="C16" s="158">
        <v>0.3</v>
      </c>
      <c r="D16" s="157"/>
      <c r="E16" s="157"/>
      <c r="F16" s="12"/>
    </row>
    <row r="17" spans="1:6" ht="17.25" customHeight="1">
      <c r="A17" s="49" t="s">
        <v>74</v>
      </c>
      <c r="B17" s="37" t="s">
        <v>89</v>
      </c>
      <c r="C17" s="158">
        <v>70</v>
      </c>
      <c r="D17" s="157"/>
      <c r="E17" s="157"/>
      <c r="F17" s="12"/>
    </row>
    <row r="18" spans="1:6" ht="46.5" customHeight="1">
      <c r="A18" s="49" t="s">
        <v>75</v>
      </c>
      <c r="B18" s="48" t="s">
        <v>90</v>
      </c>
      <c r="C18" s="156">
        <v>465</v>
      </c>
      <c r="D18" s="157"/>
      <c r="E18" s="157"/>
      <c r="F18" s="12"/>
    </row>
    <row r="19" spans="1:6" ht="30" customHeight="1">
      <c r="A19" s="39" t="s">
        <v>76</v>
      </c>
      <c r="B19" s="48" t="s">
        <v>91</v>
      </c>
      <c r="C19" s="156">
        <v>3630</v>
      </c>
      <c r="D19" s="157"/>
      <c r="E19" s="157"/>
      <c r="F19" s="12"/>
    </row>
    <row r="20" spans="1:6" ht="15.75">
      <c r="A20" s="50" t="s">
        <v>77</v>
      </c>
      <c r="B20" s="37" t="s">
        <v>92</v>
      </c>
      <c r="C20" s="158">
        <v>0.5</v>
      </c>
      <c r="D20" s="157"/>
      <c r="E20" s="157"/>
      <c r="F20" s="12"/>
    </row>
    <row r="21" spans="1:6" ht="15.75">
      <c r="A21" s="50" t="s">
        <v>215</v>
      </c>
      <c r="B21" s="37" t="s">
        <v>214</v>
      </c>
      <c r="C21" s="158"/>
      <c r="D21" s="157"/>
      <c r="E21" s="157"/>
      <c r="F21" s="12"/>
    </row>
    <row r="22" spans="1:6" ht="15.75">
      <c r="A22" s="148" t="s">
        <v>2</v>
      </c>
      <c r="B22" s="69" t="s">
        <v>93</v>
      </c>
      <c r="C22" s="159">
        <v>270</v>
      </c>
      <c r="D22" s="155">
        <v>270</v>
      </c>
      <c r="E22" s="157"/>
      <c r="F22" s="12"/>
    </row>
    <row r="23" spans="1:6" ht="15.75">
      <c r="A23" s="50" t="s">
        <v>208</v>
      </c>
      <c r="B23" s="37" t="s">
        <v>206</v>
      </c>
      <c r="C23" s="158">
        <v>20</v>
      </c>
      <c r="D23" s="155"/>
      <c r="E23" s="157"/>
      <c r="F23" s="12"/>
    </row>
    <row r="24" spans="1:6" ht="15.75">
      <c r="A24" s="50" t="s">
        <v>209</v>
      </c>
      <c r="B24" s="37" t="s">
        <v>207</v>
      </c>
      <c r="C24" s="158">
        <v>7</v>
      </c>
      <c r="D24" s="155"/>
      <c r="E24" s="157"/>
      <c r="F24" s="12"/>
    </row>
    <row r="25" spans="1:6" ht="15.75">
      <c r="A25" s="68" t="s">
        <v>5</v>
      </c>
      <c r="B25" s="69" t="s">
        <v>94</v>
      </c>
      <c r="C25" s="159">
        <v>60</v>
      </c>
      <c r="D25" s="155">
        <v>60</v>
      </c>
      <c r="E25" s="157"/>
      <c r="F25" s="12"/>
    </row>
    <row r="26" spans="1:6" ht="15.75">
      <c r="A26" s="36" t="s">
        <v>3</v>
      </c>
      <c r="B26" s="37" t="s">
        <v>95</v>
      </c>
      <c r="C26" s="158"/>
      <c r="D26" s="155"/>
      <c r="E26" s="157"/>
      <c r="F26" s="12"/>
    </row>
    <row r="27" spans="1:6" ht="17.25" customHeight="1">
      <c r="A27" s="149" t="s">
        <v>78</v>
      </c>
      <c r="B27" s="150" t="s">
        <v>96</v>
      </c>
      <c r="C27" s="160">
        <v>1600</v>
      </c>
      <c r="D27" s="161">
        <v>1600</v>
      </c>
      <c r="E27" s="162"/>
      <c r="F27" s="12"/>
    </row>
    <row r="28" spans="1:6" ht="15.75">
      <c r="A28" s="39" t="s">
        <v>79</v>
      </c>
      <c r="B28" s="37" t="s">
        <v>97</v>
      </c>
      <c r="C28" s="158"/>
      <c r="D28" s="155"/>
      <c r="E28" s="157"/>
      <c r="F28" s="12"/>
    </row>
    <row r="29" spans="1:6" ht="15.75">
      <c r="A29" s="39" t="s">
        <v>80</v>
      </c>
      <c r="B29" s="37" t="s">
        <v>98</v>
      </c>
      <c r="C29" s="158">
        <v>0.5</v>
      </c>
      <c r="D29" s="155"/>
      <c r="E29" s="157"/>
      <c r="F29" s="12"/>
    </row>
    <row r="30" spans="1:6" ht="30">
      <c r="A30" s="39" t="s">
        <v>67</v>
      </c>
      <c r="B30" s="146">
        <v>141522</v>
      </c>
      <c r="C30" s="156">
        <v>5</v>
      </c>
      <c r="D30" s="155"/>
      <c r="E30" s="157"/>
      <c r="F30" s="12"/>
    </row>
    <row r="31" spans="1:6" ht="30">
      <c r="A31" s="39" t="s">
        <v>68</v>
      </c>
      <c r="B31" s="146">
        <v>141533</v>
      </c>
      <c r="C31" s="156">
        <v>20</v>
      </c>
      <c r="D31" s="155"/>
      <c r="E31" s="157"/>
      <c r="F31" s="12"/>
    </row>
    <row r="32" spans="1:6" ht="17.25" customHeight="1">
      <c r="A32" s="78" t="s">
        <v>118</v>
      </c>
      <c r="B32" s="151">
        <v>142211</v>
      </c>
      <c r="C32" s="163"/>
      <c r="D32" s="155"/>
      <c r="E32" s="157"/>
      <c r="F32" s="12"/>
    </row>
    <row r="33" spans="1:6" ht="15.75">
      <c r="A33" s="39" t="s">
        <v>210</v>
      </c>
      <c r="B33" s="146">
        <v>142213</v>
      </c>
      <c r="C33" s="156"/>
      <c r="D33" s="155"/>
      <c r="E33" s="157"/>
      <c r="F33" s="12"/>
    </row>
    <row r="34" spans="1:6" ht="30">
      <c r="A34" s="39" t="s">
        <v>81</v>
      </c>
      <c r="B34" s="48" t="s">
        <v>99</v>
      </c>
      <c r="C34" s="156">
        <v>250</v>
      </c>
      <c r="D34" s="157"/>
      <c r="E34" s="157"/>
      <c r="F34" s="12"/>
    </row>
    <row r="35" spans="1:6" ht="30">
      <c r="A35" s="39" t="s">
        <v>69</v>
      </c>
      <c r="B35" s="146">
        <v>142252</v>
      </c>
      <c r="C35" s="156">
        <v>70</v>
      </c>
      <c r="D35" s="157"/>
      <c r="E35" s="157"/>
      <c r="F35" s="12"/>
    </row>
    <row r="36" spans="1:6" ht="30">
      <c r="A36" s="39" t="s">
        <v>116</v>
      </c>
      <c r="B36" s="48" t="s">
        <v>117</v>
      </c>
      <c r="C36" s="156"/>
      <c r="D36" s="157"/>
      <c r="E36" s="157"/>
      <c r="F36" s="12"/>
    </row>
    <row r="37" spans="1:6" ht="15.75">
      <c r="A37" s="39" t="s">
        <v>82</v>
      </c>
      <c r="B37" s="37" t="s">
        <v>100</v>
      </c>
      <c r="C37" s="164"/>
      <c r="D37" s="157"/>
      <c r="E37" s="157"/>
      <c r="F37" s="12"/>
    </row>
    <row r="38" spans="1:6" ht="19.5" customHeight="1">
      <c r="A38" s="51" t="s">
        <v>150</v>
      </c>
      <c r="B38" s="40"/>
      <c r="C38" s="168">
        <f>C39+C40</f>
        <v>5558.2</v>
      </c>
      <c r="D38" s="165"/>
      <c r="E38" s="165"/>
      <c r="F38" s="12"/>
    </row>
    <row r="39" spans="1:6" ht="15.75">
      <c r="A39" s="36" t="s">
        <v>83</v>
      </c>
      <c r="B39" s="37" t="s">
        <v>101</v>
      </c>
      <c r="C39" s="158">
        <f>7034-1495.8</f>
        <v>5538.2</v>
      </c>
      <c r="D39" s="157"/>
      <c r="E39" s="157"/>
      <c r="F39" s="12"/>
    </row>
    <row r="40" spans="1:6" ht="30">
      <c r="A40" s="39" t="s">
        <v>238</v>
      </c>
      <c r="B40" s="37" t="s">
        <v>239</v>
      </c>
      <c r="C40" s="158">
        <f>15+5</f>
        <v>20</v>
      </c>
      <c r="D40" s="157"/>
      <c r="E40" s="157"/>
      <c r="F40" s="12"/>
    </row>
    <row r="41" spans="1:6" ht="15.75">
      <c r="A41" s="51" t="s">
        <v>154</v>
      </c>
      <c r="B41" s="37" t="s">
        <v>102</v>
      </c>
      <c r="C41" s="167">
        <v>1500.2</v>
      </c>
      <c r="D41" s="165"/>
      <c r="E41" s="166">
        <v>1500.2</v>
      </c>
      <c r="F41" s="12"/>
    </row>
    <row r="42" spans="1:6" ht="15.75">
      <c r="A42" s="35" t="s">
        <v>48</v>
      </c>
      <c r="B42" s="40"/>
      <c r="C42" s="167">
        <f>SUM(C43:C46)</f>
        <v>22602.3</v>
      </c>
      <c r="D42" s="167">
        <f>SUM(D43:D46)</f>
        <v>0</v>
      </c>
      <c r="E42" s="167">
        <f>SUM(E43:E46)</f>
        <v>0</v>
      </c>
      <c r="F42" s="12"/>
    </row>
    <row r="43" spans="1:6" ht="60">
      <c r="A43" s="38" t="s">
        <v>212</v>
      </c>
      <c r="B43" s="37" t="s">
        <v>204</v>
      </c>
      <c r="C43" s="158">
        <f>16878.3+124</f>
        <v>17002.3</v>
      </c>
      <c r="D43" s="157"/>
      <c r="E43" s="157"/>
      <c r="F43" s="12"/>
    </row>
    <row r="44" spans="1:6" ht="30">
      <c r="A44" s="38" t="s">
        <v>241</v>
      </c>
      <c r="B44" s="37" t="s">
        <v>240</v>
      </c>
      <c r="C44" s="158">
        <v>1495.8</v>
      </c>
      <c r="D44" s="157"/>
      <c r="E44" s="157"/>
      <c r="F44" s="12"/>
    </row>
    <row r="45" spans="1:6" ht="45">
      <c r="A45" s="38" t="s">
        <v>218</v>
      </c>
      <c r="B45" s="37" t="s">
        <v>217</v>
      </c>
      <c r="C45" s="158">
        <v>2267</v>
      </c>
      <c r="D45" s="157"/>
      <c r="E45" s="157"/>
      <c r="F45" s="12"/>
    </row>
    <row r="46" spans="1:6" ht="30">
      <c r="A46" s="38" t="s">
        <v>151</v>
      </c>
      <c r="B46" s="37" t="s">
        <v>205</v>
      </c>
      <c r="C46" s="158">
        <v>1837.2</v>
      </c>
      <c r="D46" s="157"/>
      <c r="E46" s="157"/>
      <c r="F46" s="12"/>
    </row>
    <row r="47" spans="1:6" ht="15">
      <c r="A47" s="75"/>
      <c r="B47" s="76"/>
      <c r="C47" s="76"/>
      <c r="D47" s="77"/>
      <c r="E47" s="77"/>
      <c r="F47" s="12"/>
    </row>
    <row r="48" spans="1:5" ht="15">
      <c r="A48" s="235"/>
      <c r="B48" s="235"/>
      <c r="C48" s="235"/>
      <c r="D48" s="235"/>
      <c r="E48" s="235"/>
    </row>
    <row r="49" spans="1:5" ht="48" customHeight="1">
      <c r="A49" s="66" t="s">
        <v>121</v>
      </c>
      <c r="B49" s="48" t="s">
        <v>122</v>
      </c>
      <c r="C49" s="48" t="s">
        <v>216</v>
      </c>
      <c r="D49" s="72" t="s">
        <v>0</v>
      </c>
      <c r="E49" s="73" t="s">
        <v>153</v>
      </c>
    </row>
    <row r="50" spans="1:5" ht="27" customHeight="1">
      <c r="A50" s="67" t="s">
        <v>49</v>
      </c>
      <c r="B50" s="54"/>
      <c r="C50" s="54"/>
      <c r="D50" s="80">
        <f>D51+D55+D57+D59+D65+D68</f>
        <v>36246.6</v>
      </c>
      <c r="E50" s="60">
        <f>SUM(E51+E55+E57+E59+E65+E68)</f>
        <v>1500.2</v>
      </c>
    </row>
    <row r="51" spans="1:5" ht="16.5" customHeight="1">
      <c r="A51" s="55" t="s">
        <v>123</v>
      </c>
      <c r="B51" s="54" t="s">
        <v>124</v>
      </c>
      <c r="C51" s="54"/>
      <c r="D51" s="80">
        <f>SUM(D52:D54)</f>
        <v>3790.4</v>
      </c>
      <c r="E51" s="60">
        <f>E52</f>
        <v>30</v>
      </c>
    </row>
    <row r="52" spans="1:6" s="61" customFormat="1" ht="16.5" customHeight="1">
      <c r="A52" s="68" t="s">
        <v>125</v>
      </c>
      <c r="B52" s="69" t="s">
        <v>124</v>
      </c>
      <c r="C52" s="69" t="s">
        <v>223</v>
      </c>
      <c r="D52" s="81">
        <v>3290.4</v>
      </c>
      <c r="E52" s="62">
        <v>30</v>
      </c>
      <c r="F52" s="152"/>
    </row>
    <row r="53" spans="1:6" ht="16.5" customHeight="1">
      <c r="A53" s="68" t="s">
        <v>126</v>
      </c>
      <c r="B53" s="69" t="s">
        <v>124</v>
      </c>
      <c r="C53" s="69"/>
      <c r="D53" s="81">
        <v>550</v>
      </c>
      <c r="E53" s="62"/>
      <c r="F53" s="153"/>
    </row>
    <row r="54" spans="1:6" ht="16.5" customHeight="1">
      <c r="A54" s="68" t="s">
        <v>244</v>
      </c>
      <c r="B54" s="69"/>
      <c r="C54" s="69"/>
      <c r="D54" s="81">
        <v>-50</v>
      </c>
      <c r="E54" s="62"/>
      <c r="F54" s="153"/>
    </row>
    <row r="55" spans="1:6" ht="16.5" customHeight="1">
      <c r="A55" s="55" t="s">
        <v>128</v>
      </c>
      <c r="B55" s="40" t="s">
        <v>127</v>
      </c>
      <c r="C55" s="40"/>
      <c r="D55" s="82">
        <f>D56</f>
        <v>8105.1</v>
      </c>
      <c r="E55" s="74"/>
      <c r="F55" s="153"/>
    </row>
    <row r="56" spans="1:6" ht="16.5" customHeight="1">
      <c r="A56" s="68" t="s">
        <v>221</v>
      </c>
      <c r="B56" s="69" t="s">
        <v>127</v>
      </c>
      <c r="C56" s="69" t="s">
        <v>220</v>
      </c>
      <c r="D56" s="81">
        <v>8105.1</v>
      </c>
      <c r="E56" s="62"/>
      <c r="F56" s="153"/>
    </row>
    <row r="57" spans="1:5" ht="33" customHeight="1">
      <c r="A57" s="71" t="s">
        <v>129</v>
      </c>
      <c r="B57" s="40" t="s">
        <v>130</v>
      </c>
      <c r="C57" s="40"/>
      <c r="D57" s="80">
        <f>D58</f>
        <v>4739.3</v>
      </c>
      <c r="E57" s="74"/>
    </row>
    <row r="58" spans="1:5" ht="16.5" customHeight="1">
      <c r="A58" s="68" t="s">
        <v>131</v>
      </c>
      <c r="B58" s="69" t="s">
        <v>130</v>
      </c>
      <c r="C58" s="69" t="s">
        <v>219</v>
      </c>
      <c r="D58" s="81">
        <v>4739.3</v>
      </c>
      <c r="E58" s="62"/>
    </row>
    <row r="59" spans="1:5" ht="16.5" customHeight="1">
      <c r="A59" s="71" t="s">
        <v>132</v>
      </c>
      <c r="B59" s="40" t="s">
        <v>4</v>
      </c>
      <c r="C59" s="40"/>
      <c r="D59" s="82">
        <f>SUM(D60:E62)</f>
        <v>886.3000000000001</v>
      </c>
      <c r="E59" s="74"/>
    </row>
    <row r="60" spans="1:5" ht="16.5" customHeight="1">
      <c r="A60" s="68" t="s">
        <v>133</v>
      </c>
      <c r="B60" s="69" t="s">
        <v>4</v>
      </c>
      <c r="C60" s="69"/>
      <c r="D60" s="81">
        <v>88.1</v>
      </c>
      <c r="E60" s="62"/>
    </row>
    <row r="61" spans="1:5" ht="16.5" customHeight="1">
      <c r="A61" s="68" t="s">
        <v>134</v>
      </c>
      <c r="B61" s="69" t="s">
        <v>4</v>
      </c>
      <c r="C61" s="69"/>
      <c r="D61" s="81">
        <v>74</v>
      </c>
      <c r="E61" s="62"/>
    </row>
    <row r="62" spans="1:5" ht="16.5" customHeight="1">
      <c r="A62" s="68" t="s">
        <v>135</v>
      </c>
      <c r="B62" s="69" t="s">
        <v>4</v>
      </c>
      <c r="C62" s="69"/>
      <c r="D62" s="81">
        <f>SUM(D63:E64)</f>
        <v>724.2</v>
      </c>
      <c r="E62" s="62"/>
    </row>
    <row r="63" spans="1:5" ht="16.5" customHeight="1">
      <c r="A63" s="70" t="s">
        <v>136</v>
      </c>
      <c r="B63" s="69"/>
      <c r="C63" s="69"/>
      <c r="D63" s="79">
        <v>658.5</v>
      </c>
      <c r="E63" s="62"/>
    </row>
    <row r="64" spans="1:5" ht="16.5" customHeight="1">
      <c r="A64" s="70" t="s">
        <v>137</v>
      </c>
      <c r="B64" s="69"/>
      <c r="C64" s="69"/>
      <c r="D64" s="79">
        <v>65.7</v>
      </c>
      <c r="E64" s="62"/>
    </row>
    <row r="65" spans="1:5" ht="16.5" customHeight="1">
      <c r="A65" s="71" t="s">
        <v>138</v>
      </c>
      <c r="B65" s="40" t="s">
        <v>139</v>
      </c>
      <c r="C65" s="40"/>
      <c r="D65" s="82">
        <f>SUM(D66:D67)</f>
        <v>18472.5</v>
      </c>
      <c r="E65" s="62">
        <f>E66</f>
        <v>1470.2</v>
      </c>
    </row>
    <row r="66" spans="1:5" ht="16.5" customHeight="1">
      <c r="A66" s="68" t="s">
        <v>140</v>
      </c>
      <c r="B66" s="69" t="s">
        <v>139</v>
      </c>
      <c r="C66" s="69"/>
      <c r="D66" s="81">
        <f>17002.3+1470.2</f>
        <v>18472.5</v>
      </c>
      <c r="E66" s="62">
        <v>1470.2</v>
      </c>
    </row>
    <row r="67" spans="1:5" ht="30" customHeight="1">
      <c r="A67" s="78" t="s">
        <v>149</v>
      </c>
      <c r="B67" s="69" t="s">
        <v>139</v>
      </c>
      <c r="C67" s="69"/>
      <c r="D67" s="83"/>
      <c r="E67" s="69"/>
    </row>
    <row r="68" spans="1:5" ht="16.5" customHeight="1">
      <c r="A68" s="71" t="s">
        <v>141</v>
      </c>
      <c r="B68" s="40" t="s">
        <v>142</v>
      </c>
      <c r="C68" s="40"/>
      <c r="D68" s="82">
        <f>SUM(D69)</f>
        <v>253</v>
      </c>
      <c r="E68" s="74"/>
    </row>
    <row r="69" spans="1:5" ht="16.5" customHeight="1">
      <c r="A69" s="68" t="s">
        <v>143</v>
      </c>
      <c r="B69" s="69" t="s">
        <v>142</v>
      </c>
      <c r="C69" s="69" t="s">
        <v>222</v>
      </c>
      <c r="D69" s="81">
        <v>253</v>
      </c>
      <c r="E69" s="62"/>
    </row>
    <row r="70" spans="1:5" ht="16.5" customHeight="1">
      <c r="A70" s="68"/>
      <c r="B70" s="69"/>
      <c r="C70" s="69"/>
      <c r="D70" s="233"/>
      <c r="E70" s="234"/>
    </row>
    <row r="71" spans="1:5" ht="16.5" customHeight="1">
      <c r="A71" s="71" t="s">
        <v>144</v>
      </c>
      <c r="B71" s="37"/>
      <c r="C71" s="37"/>
      <c r="D71" s="231" t="s">
        <v>146</v>
      </c>
      <c r="E71" s="232"/>
    </row>
    <row r="72" spans="1:5" ht="16.5" customHeight="1">
      <c r="A72" s="71" t="s">
        <v>145</v>
      </c>
      <c r="B72" s="37"/>
      <c r="C72" s="37"/>
      <c r="D72" s="231" t="s">
        <v>146</v>
      </c>
      <c r="E72" s="232"/>
    </row>
    <row r="74" spans="1:3" ht="15.75">
      <c r="A74" s="56" t="s">
        <v>62</v>
      </c>
      <c r="B74" s="9"/>
      <c r="C74" s="9"/>
    </row>
    <row r="75" spans="1:3" ht="15.75">
      <c r="A75" s="58" t="s">
        <v>115</v>
      </c>
      <c r="B75" s="9"/>
      <c r="C75" s="9"/>
    </row>
    <row r="76" spans="1:3" ht="15.75">
      <c r="A76" s="6"/>
      <c r="B76" s="9"/>
      <c r="C76" s="9"/>
    </row>
    <row r="80" spans="1:2" ht="15.75">
      <c r="A80" s="10" t="s">
        <v>147</v>
      </c>
      <c r="B80" s="3" t="s">
        <v>224</v>
      </c>
    </row>
  </sheetData>
  <sheetProtection/>
  <mergeCells count="11">
    <mergeCell ref="A6:E6"/>
    <mergeCell ref="A8:A9"/>
    <mergeCell ref="B8:B9"/>
    <mergeCell ref="C8:C9"/>
    <mergeCell ref="H8:H9"/>
    <mergeCell ref="D8:E8"/>
    <mergeCell ref="D72:E72"/>
    <mergeCell ref="D71:E71"/>
    <mergeCell ref="D70:E70"/>
    <mergeCell ref="A48:E48"/>
    <mergeCell ref="A5:E5"/>
  </mergeCells>
  <printOptions/>
  <pageMargins left="0.79" right="0.1968503937007874" top="0.16" bottom="0.24" header="0.15748031496062992" footer="0.2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="85" zoomScaleSheetLayoutView="85" zoomScalePageLayoutView="0" workbookViewId="0" topLeftCell="A1">
      <selection activeCell="A3" sqref="A3:H3"/>
    </sheetView>
  </sheetViews>
  <sheetFormatPr defaultColWidth="39.140625" defaultRowHeight="12.75"/>
  <cols>
    <col min="1" max="1" width="75.57421875" style="87" customWidth="1"/>
    <col min="2" max="2" width="6.57421875" style="87" customWidth="1"/>
    <col min="3" max="3" width="5.140625" style="87" customWidth="1"/>
    <col min="4" max="4" width="5.7109375" style="87" customWidth="1"/>
    <col min="5" max="5" width="6.7109375" style="87" customWidth="1"/>
    <col min="6" max="6" width="5.57421875" style="87" customWidth="1"/>
    <col min="7" max="7" width="16.00390625" style="87" hidden="1" customWidth="1"/>
    <col min="8" max="8" width="21.140625" style="87" customWidth="1"/>
    <col min="9" max="9" width="20.8515625" style="87" customWidth="1"/>
    <col min="10" max="10" width="14.421875" style="87" customWidth="1"/>
    <col min="11" max="11" width="39.140625" style="87" customWidth="1"/>
    <col min="12" max="16384" width="39.140625" style="87" customWidth="1"/>
  </cols>
  <sheetData>
    <row r="1" spans="1:8" ht="18.75">
      <c r="A1" s="31"/>
      <c r="B1" s="31"/>
      <c r="C1" s="170"/>
      <c r="D1" s="171"/>
      <c r="E1" s="238" t="s">
        <v>112</v>
      </c>
      <c r="F1" s="238"/>
      <c r="G1" s="238"/>
      <c r="H1" s="238"/>
    </row>
    <row r="2" spans="1:8" ht="18.75">
      <c r="A2" s="31"/>
      <c r="B2" s="31"/>
      <c r="C2" s="238" t="s">
        <v>236</v>
      </c>
      <c r="D2" s="238"/>
      <c r="E2" s="238"/>
      <c r="F2" s="238"/>
      <c r="G2" s="238"/>
      <c r="H2" s="238"/>
    </row>
    <row r="3" spans="1:8" ht="18.75">
      <c r="A3" s="289" t="s">
        <v>319</v>
      </c>
      <c r="B3" s="289"/>
      <c r="C3" s="289"/>
      <c r="D3" s="289"/>
      <c r="E3" s="289"/>
      <c r="F3" s="289"/>
      <c r="G3" s="289"/>
      <c r="H3" s="289"/>
    </row>
    <row r="4" spans="1:7" ht="18.75">
      <c r="A4" s="84"/>
      <c r="B4" s="85"/>
      <c r="C4" s="85"/>
      <c r="D4" s="86"/>
      <c r="E4" s="85"/>
      <c r="F4" s="85"/>
      <c r="G4" s="86"/>
    </row>
    <row r="5" spans="1:8" ht="23.25">
      <c r="A5" s="242" t="s">
        <v>186</v>
      </c>
      <c r="B5" s="242"/>
      <c r="C5" s="242"/>
      <c r="D5" s="242"/>
      <c r="E5" s="242"/>
      <c r="F5" s="242"/>
      <c r="G5" s="242"/>
      <c r="H5" s="242"/>
    </row>
    <row r="6" spans="1:8" ht="20.25" customHeight="1">
      <c r="A6" s="243" t="s">
        <v>187</v>
      </c>
      <c r="B6" s="243"/>
      <c r="C6" s="243"/>
      <c r="D6" s="243"/>
      <c r="E6" s="243"/>
      <c r="F6" s="243"/>
      <c r="G6" s="243"/>
      <c r="H6" s="243"/>
    </row>
    <row r="7" spans="1:8" ht="19.5" thickBot="1">
      <c r="A7" s="88"/>
      <c r="B7" s="244"/>
      <c r="C7" s="244"/>
      <c r="D7" s="244"/>
      <c r="E7" s="244"/>
      <c r="F7" s="244"/>
      <c r="G7" s="244"/>
      <c r="H7" s="244"/>
    </row>
    <row r="8" spans="1:8" ht="18.75">
      <c r="A8" s="245" t="s">
        <v>121</v>
      </c>
      <c r="B8" s="247" t="s">
        <v>156</v>
      </c>
      <c r="C8" s="247"/>
      <c r="D8" s="247"/>
      <c r="E8" s="247"/>
      <c r="F8" s="247"/>
      <c r="G8" s="247"/>
      <c r="H8" s="239" t="s">
        <v>157</v>
      </c>
    </row>
    <row r="9" spans="1:8" ht="72" customHeight="1" thickBot="1">
      <c r="A9" s="246"/>
      <c r="B9" s="89" t="s">
        <v>158</v>
      </c>
      <c r="C9" s="90" t="s">
        <v>159</v>
      </c>
      <c r="D9" s="90" t="s">
        <v>160</v>
      </c>
      <c r="E9" s="90" t="s">
        <v>161</v>
      </c>
      <c r="F9" s="90" t="s">
        <v>162</v>
      </c>
      <c r="G9" s="91" t="s">
        <v>163</v>
      </c>
      <c r="H9" s="240"/>
    </row>
    <row r="10" spans="1:8" ht="19.5" thickBot="1">
      <c r="A10" s="92">
        <v>1</v>
      </c>
      <c r="B10" s="93">
        <v>2</v>
      </c>
      <c r="C10" s="93">
        <v>3</v>
      </c>
      <c r="D10" s="93">
        <v>4</v>
      </c>
      <c r="E10" s="93">
        <v>5</v>
      </c>
      <c r="F10" s="93">
        <v>6</v>
      </c>
      <c r="G10" s="93">
        <v>6</v>
      </c>
      <c r="H10" s="94">
        <v>7</v>
      </c>
    </row>
    <row r="11" spans="1:8" ht="19.5" thickBot="1">
      <c r="A11" s="116" t="s">
        <v>164</v>
      </c>
      <c r="B11" s="117" t="s">
        <v>165</v>
      </c>
      <c r="C11" s="117" t="s">
        <v>165</v>
      </c>
      <c r="D11" s="117"/>
      <c r="E11" s="117" t="s">
        <v>166</v>
      </c>
      <c r="F11" s="117" t="s">
        <v>165</v>
      </c>
      <c r="G11" s="117" t="s">
        <v>166</v>
      </c>
      <c r="H11" s="118">
        <f>H13+H20+H27+H33+H42+H48</f>
        <v>36246.6</v>
      </c>
    </row>
    <row r="12" spans="1:8" ht="18.75">
      <c r="A12" s="119" t="s">
        <v>167</v>
      </c>
      <c r="B12" s="120" t="s">
        <v>124</v>
      </c>
      <c r="C12" s="95"/>
      <c r="D12" s="95"/>
      <c r="E12" s="95"/>
      <c r="F12" s="95"/>
      <c r="G12" s="95"/>
      <c r="H12" s="109"/>
    </row>
    <row r="13" spans="1:8" ht="18.75">
      <c r="A13" s="123" t="s">
        <v>168</v>
      </c>
      <c r="B13" s="100"/>
      <c r="C13" s="100"/>
      <c r="D13" s="100"/>
      <c r="E13" s="100"/>
      <c r="F13" s="100"/>
      <c r="G13" s="100"/>
      <c r="H13" s="110">
        <f>H14+H15</f>
        <v>3840.4</v>
      </c>
    </row>
    <row r="14" spans="1:8" ht="18.75">
      <c r="A14" s="124" t="s">
        <v>169</v>
      </c>
      <c r="B14" s="100"/>
      <c r="C14" s="100"/>
      <c r="D14" s="100"/>
      <c r="E14" s="100"/>
      <c r="F14" s="100"/>
      <c r="G14" s="100"/>
      <c r="H14" s="135">
        <v>3810.4</v>
      </c>
    </row>
    <row r="15" spans="1:9" ht="18.75">
      <c r="A15" s="124" t="s">
        <v>170</v>
      </c>
      <c r="B15" s="100"/>
      <c r="C15" s="100"/>
      <c r="D15" s="100"/>
      <c r="E15" s="100"/>
      <c r="F15" s="100"/>
      <c r="G15" s="100"/>
      <c r="H15" s="135">
        <v>30</v>
      </c>
      <c r="I15" s="97"/>
    </row>
    <row r="16" spans="1:8" ht="18.75">
      <c r="A16" s="123" t="s">
        <v>192</v>
      </c>
      <c r="B16" s="100"/>
      <c r="C16" s="100"/>
      <c r="D16" s="100"/>
      <c r="E16" s="100"/>
      <c r="F16" s="100"/>
      <c r="G16" s="100"/>
      <c r="H16" s="110">
        <f>H17+H18</f>
        <v>3810.4</v>
      </c>
    </row>
    <row r="17" spans="1:8" ht="20.25" customHeight="1">
      <c r="A17" s="124" t="s">
        <v>171</v>
      </c>
      <c r="B17" s="98" t="s">
        <v>124</v>
      </c>
      <c r="C17" s="98" t="s">
        <v>172</v>
      </c>
      <c r="D17" s="98" t="s">
        <v>172</v>
      </c>
      <c r="E17" s="98" t="s">
        <v>1</v>
      </c>
      <c r="F17" s="98" t="s">
        <v>124</v>
      </c>
      <c r="G17" s="99"/>
      <c r="H17" s="135">
        <v>3260.4</v>
      </c>
    </row>
    <row r="18" spans="1:8" ht="24" customHeight="1" thickBot="1">
      <c r="A18" s="126" t="s">
        <v>174</v>
      </c>
      <c r="B18" s="127" t="s">
        <v>124</v>
      </c>
      <c r="C18" s="127" t="s">
        <v>175</v>
      </c>
      <c r="D18" s="127" t="s">
        <v>176</v>
      </c>
      <c r="E18" s="127" t="s">
        <v>4</v>
      </c>
      <c r="F18" s="127" t="s">
        <v>177</v>
      </c>
      <c r="G18" s="128"/>
      <c r="H18" s="136">
        <v>550</v>
      </c>
    </row>
    <row r="19" spans="1:8" ht="18.75">
      <c r="A19" s="119" t="s">
        <v>128</v>
      </c>
      <c r="B19" s="120" t="s">
        <v>127</v>
      </c>
      <c r="C19" s="129"/>
      <c r="D19" s="129"/>
      <c r="E19" s="129"/>
      <c r="F19" s="129"/>
      <c r="G19" s="130"/>
      <c r="H19" s="131"/>
    </row>
    <row r="20" spans="1:8" ht="18.75">
      <c r="A20" s="123" t="s">
        <v>168</v>
      </c>
      <c r="B20" s="96"/>
      <c r="C20" s="98"/>
      <c r="D20" s="98"/>
      <c r="E20" s="98"/>
      <c r="F20" s="98"/>
      <c r="G20" s="99"/>
      <c r="H20" s="110">
        <f>H21+H22</f>
        <v>8055.1</v>
      </c>
    </row>
    <row r="21" spans="1:8" ht="18.75">
      <c r="A21" s="124" t="s">
        <v>169</v>
      </c>
      <c r="B21" s="96"/>
      <c r="C21" s="98"/>
      <c r="D21" s="98"/>
      <c r="E21" s="98"/>
      <c r="F21" s="98"/>
      <c r="G21" s="99"/>
      <c r="H21" s="135">
        <v>8055.1</v>
      </c>
    </row>
    <row r="22" spans="1:8" ht="18.75">
      <c r="A22" s="197" t="s">
        <v>170</v>
      </c>
      <c r="B22" s="96"/>
      <c r="C22" s="98"/>
      <c r="D22" s="98"/>
      <c r="E22" s="98"/>
      <c r="F22" s="98"/>
      <c r="G22" s="99"/>
      <c r="H22" s="135">
        <v>0</v>
      </c>
    </row>
    <row r="23" spans="1:8" ht="18.75">
      <c r="A23" s="123" t="s">
        <v>192</v>
      </c>
      <c r="B23" s="96"/>
      <c r="C23" s="98"/>
      <c r="D23" s="98"/>
      <c r="E23" s="98"/>
      <c r="F23" s="98"/>
      <c r="G23" s="99"/>
      <c r="H23" s="110">
        <f>H25+H24</f>
        <v>8055.1</v>
      </c>
    </row>
    <row r="24" spans="1:8" ht="18.75">
      <c r="A24" s="126" t="s">
        <v>253</v>
      </c>
      <c r="B24" s="127" t="s">
        <v>127</v>
      </c>
      <c r="C24" s="127" t="s">
        <v>172</v>
      </c>
      <c r="D24" s="127" t="s">
        <v>172</v>
      </c>
      <c r="E24" s="127" t="s">
        <v>245</v>
      </c>
      <c r="F24" s="127" t="s">
        <v>139</v>
      </c>
      <c r="G24" s="132"/>
      <c r="H24" s="136">
        <v>-50</v>
      </c>
    </row>
    <row r="25" spans="1:8" ht="19.5" thickBot="1">
      <c r="A25" s="126" t="s">
        <v>231</v>
      </c>
      <c r="B25" s="127" t="s">
        <v>127</v>
      </c>
      <c r="C25" s="127" t="s">
        <v>211</v>
      </c>
      <c r="D25" s="127" t="s">
        <v>172</v>
      </c>
      <c r="E25" s="127" t="s">
        <v>225</v>
      </c>
      <c r="F25" s="127" t="s">
        <v>177</v>
      </c>
      <c r="G25" s="132"/>
      <c r="H25" s="136">
        <v>8105.1</v>
      </c>
    </row>
    <row r="26" spans="1:8" ht="18.75">
      <c r="A26" s="134" t="s">
        <v>129</v>
      </c>
      <c r="B26" s="120" t="s">
        <v>130</v>
      </c>
      <c r="C26" s="120"/>
      <c r="D26" s="120"/>
      <c r="E26" s="120"/>
      <c r="F26" s="120"/>
      <c r="G26" s="95"/>
      <c r="H26" s="109"/>
    </row>
    <row r="27" spans="1:8" ht="18.75">
      <c r="A27" s="123" t="s">
        <v>168</v>
      </c>
      <c r="B27" s="96"/>
      <c r="C27" s="96"/>
      <c r="D27" s="96"/>
      <c r="E27" s="96"/>
      <c r="F27" s="96"/>
      <c r="G27" s="100"/>
      <c r="H27" s="110">
        <f>H28+H29</f>
        <v>4739.3</v>
      </c>
    </row>
    <row r="28" spans="1:8" ht="18.75">
      <c r="A28" s="124" t="s">
        <v>169</v>
      </c>
      <c r="B28" s="96"/>
      <c r="C28" s="96"/>
      <c r="D28" s="96"/>
      <c r="E28" s="96"/>
      <c r="F28" s="96"/>
      <c r="G28" s="100"/>
      <c r="H28" s="135">
        <v>4739.3</v>
      </c>
    </row>
    <row r="29" spans="1:8" ht="18.75">
      <c r="A29" s="124" t="s">
        <v>170</v>
      </c>
      <c r="B29" s="96"/>
      <c r="C29" s="96"/>
      <c r="D29" s="96"/>
      <c r="E29" s="96"/>
      <c r="F29" s="96"/>
      <c r="G29" s="100"/>
      <c r="H29" s="135">
        <v>0</v>
      </c>
    </row>
    <row r="30" spans="1:8" ht="18.75">
      <c r="A30" s="123" t="s">
        <v>192</v>
      </c>
      <c r="B30" s="96"/>
      <c r="C30" s="96"/>
      <c r="D30" s="96"/>
      <c r="E30" s="96"/>
      <c r="F30" s="96"/>
      <c r="G30" s="100"/>
      <c r="H30" s="110">
        <f>H31</f>
        <v>4739.3</v>
      </c>
    </row>
    <row r="31" spans="1:8" ht="65.25" customHeight="1" thickBot="1">
      <c r="A31" s="199" t="s">
        <v>318</v>
      </c>
      <c r="B31" s="169" t="s">
        <v>130</v>
      </c>
      <c r="C31" s="169" t="s">
        <v>173</v>
      </c>
      <c r="D31" s="169" t="s">
        <v>179</v>
      </c>
      <c r="E31" s="169" t="s">
        <v>84</v>
      </c>
      <c r="F31" s="169" t="s">
        <v>177</v>
      </c>
      <c r="G31" s="132"/>
      <c r="H31" s="136">
        <v>4739.3</v>
      </c>
    </row>
    <row r="32" spans="1:8" ht="24.75" customHeight="1">
      <c r="A32" s="198" t="s">
        <v>132</v>
      </c>
      <c r="B32" s="120" t="s">
        <v>4</v>
      </c>
      <c r="C32" s="120"/>
      <c r="D32" s="120"/>
      <c r="E32" s="120"/>
      <c r="F32" s="120"/>
      <c r="G32" s="95"/>
      <c r="H32" s="109"/>
    </row>
    <row r="33" spans="1:8" ht="18.75">
      <c r="A33" s="123" t="s">
        <v>168</v>
      </c>
      <c r="B33" s="96"/>
      <c r="C33" s="96"/>
      <c r="D33" s="96"/>
      <c r="E33" s="96"/>
      <c r="F33" s="96"/>
      <c r="G33" s="100"/>
      <c r="H33" s="110">
        <f>H34+H35</f>
        <v>886.3000000000001</v>
      </c>
    </row>
    <row r="34" spans="1:8" ht="18.75">
      <c r="A34" s="124" t="s">
        <v>169</v>
      </c>
      <c r="B34" s="96"/>
      <c r="C34" s="96"/>
      <c r="D34" s="96"/>
      <c r="E34" s="96"/>
      <c r="F34" s="96"/>
      <c r="G34" s="100"/>
      <c r="H34" s="135">
        <f>H36</f>
        <v>886.3000000000001</v>
      </c>
    </row>
    <row r="35" spans="1:8" ht="18.75">
      <c r="A35" s="124" t="s">
        <v>170</v>
      </c>
      <c r="B35" s="96"/>
      <c r="C35" s="96"/>
      <c r="D35" s="96"/>
      <c r="E35" s="96"/>
      <c r="F35" s="96"/>
      <c r="G35" s="100"/>
      <c r="H35" s="135">
        <v>0</v>
      </c>
    </row>
    <row r="36" spans="1:10" ht="18.75">
      <c r="A36" s="123" t="s">
        <v>192</v>
      </c>
      <c r="B36" s="96"/>
      <c r="C36" s="96"/>
      <c r="D36" s="96"/>
      <c r="E36" s="96"/>
      <c r="F36" s="96"/>
      <c r="G36" s="100"/>
      <c r="H36" s="110">
        <f>H37+H38+H39+H40</f>
        <v>886.3000000000001</v>
      </c>
      <c r="J36" s="101"/>
    </row>
    <row r="37" spans="1:10" ht="18.75">
      <c r="A37" s="124" t="s">
        <v>180</v>
      </c>
      <c r="B37" s="98" t="s">
        <v>4</v>
      </c>
      <c r="C37" s="98" t="s">
        <v>172</v>
      </c>
      <c r="D37" s="98" t="s">
        <v>173</v>
      </c>
      <c r="E37" s="98" t="s">
        <v>188</v>
      </c>
      <c r="F37" s="98" t="s">
        <v>177</v>
      </c>
      <c r="G37" s="100"/>
      <c r="H37" s="135">
        <v>88.1</v>
      </c>
      <c r="J37" s="111"/>
    </row>
    <row r="38" spans="1:10" ht="18.75">
      <c r="A38" s="124" t="s">
        <v>181</v>
      </c>
      <c r="B38" s="98" t="s">
        <v>4</v>
      </c>
      <c r="C38" s="98" t="s">
        <v>172</v>
      </c>
      <c r="D38" s="98" t="s">
        <v>178</v>
      </c>
      <c r="E38" s="98" t="s">
        <v>188</v>
      </c>
      <c r="F38" s="98" t="s">
        <v>1</v>
      </c>
      <c r="G38" s="100"/>
      <c r="H38" s="135">
        <v>74</v>
      </c>
      <c r="J38" s="101"/>
    </row>
    <row r="39" spans="1:8" ht="18.75">
      <c r="A39" s="124" t="s">
        <v>189</v>
      </c>
      <c r="B39" s="98" t="s">
        <v>4</v>
      </c>
      <c r="C39" s="98" t="s">
        <v>173</v>
      </c>
      <c r="D39" s="98" t="s">
        <v>179</v>
      </c>
      <c r="E39" s="98" t="s">
        <v>190</v>
      </c>
      <c r="F39" s="98" t="s">
        <v>177</v>
      </c>
      <c r="G39" s="100"/>
      <c r="H39" s="135">
        <v>658.5</v>
      </c>
    </row>
    <row r="40" spans="1:8" ht="19.5" thickBot="1">
      <c r="A40" s="126" t="s">
        <v>191</v>
      </c>
      <c r="B40" s="127" t="s">
        <v>4</v>
      </c>
      <c r="C40" s="127" t="s">
        <v>173</v>
      </c>
      <c r="D40" s="127" t="s">
        <v>179</v>
      </c>
      <c r="E40" s="127" t="s">
        <v>190</v>
      </c>
      <c r="F40" s="127" t="s">
        <v>177</v>
      </c>
      <c r="G40" s="128"/>
      <c r="H40" s="136">
        <v>65.7</v>
      </c>
    </row>
    <row r="41" spans="1:8" ht="18.75">
      <c r="A41" s="133" t="s">
        <v>182</v>
      </c>
      <c r="B41" s="120" t="s">
        <v>139</v>
      </c>
      <c r="C41" s="120"/>
      <c r="D41" s="120"/>
      <c r="E41" s="120"/>
      <c r="F41" s="120"/>
      <c r="G41" s="95"/>
      <c r="H41" s="109"/>
    </row>
    <row r="42" spans="1:8" ht="18.75">
      <c r="A42" s="123" t="s">
        <v>168</v>
      </c>
      <c r="B42" s="96"/>
      <c r="C42" s="96"/>
      <c r="D42" s="96"/>
      <c r="E42" s="96"/>
      <c r="F42" s="96"/>
      <c r="G42" s="100"/>
      <c r="H42" s="110">
        <f>H43+H44</f>
        <v>18472.5</v>
      </c>
    </row>
    <row r="43" spans="1:8" ht="18.75">
      <c r="A43" s="124" t="s">
        <v>169</v>
      </c>
      <c r="B43" s="96"/>
      <c r="C43" s="96"/>
      <c r="D43" s="96"/>
      <c r="E43" s="96"/>
      <c r="F43" s="96"/>
      <c r="G43" s="100"/>
      <c r="H43" s="135">
        <f>16878.3+124</f>
        <v>17002.3</v>
      </c>
    </row>
    <row r="44" spans="1:8" ht="18.75">
      <c r="A44" s="124" t="s">
        <v>170</v>
      </c>
      <c r="B44" s="96"/>
      <c r="C44" s="96"/>
      <c r="D44" s="96"/>
      <c r="E44" s="96"/>
      <c r="F44" s="96"/>
      <c r="G44" s="100"/>
      <c r="H44" s="135">
        <v>1470.2</v>
      </c>
    </row>
    <row r="45" spans="1:10" ht="18.75">
      <c r="A45" s="123" t="s">
        <v>192</v>
      </c>
      <c r="B45" s="96"/>
      <c r="C45" s="96"/>
      <c r="D45" s="96"/>
      <c r="E45" s="96"/>
      <c r="F45" s="96"/>
      <c r="G45" s="100"/>
      <c r="H45" s="110">
        <f>H46</f>
        <v>18472.5</v>
      </c>
      <c r="I45" s="101"/>
      <c r="J45" s="97"/>
    </row>
    <row r="46" spans="1:10" ht="19.5" thickBot="1">
      <c r="A46" s="124" t="s">
        <v>183</v>
      </c>
      <c r="B46" s="103" t="s">
        <v>139</v>
      </c>
      <c r="C46" s="103" t="s">
        <v>172</v>
      </c>
      <c r="D46" s="103" t="s">
        <v>172</v>
      </c>
      <c r="E46" s="103">
        <v>88</v>
      </c>
      <c r="F46" s="103" t="s">
        <v>177</v>
      </c>
      <c r="G46" s="100"/>
      <c r="H46" s="135">
        <v>18472.5</v>
      </c>
      <c r="I46" s="102"/>
      <c r="J46" s="97"/>
    </row>
    <row r="47" spans="1:8" ht="18.75">
      <c r="A47" s="133" t="s">
        <v>184</v>
      </c>
      <c r="B47" s="120" t="s">
        <v>142</v>
      </c>
      <c r="C47" s="120"/>
      <c r="D47" s="120"/>
      <c r="E47" s="120"/>
      <c r="F47" s="120"/>
      <c r="G47" s="95"/>
      <c r="H47" s="109"/>
    </row>
    <row r="48" spans="1:8" ht="18.75">
      <c r="A48" s="123" t="s">
        <v>168</v>
      </c>
      <c r="B48" s="96"/>
      <c r="C48" s="96"/>
      <c r="D48" s="96"/>
      <c r="E48" s="96"/>
      <c r="F48" s="96"/>
      <c r="G48" s="100"/>
      <c r="H48" s="110">
        <f>H49+H50</f>
        <v>253</v>
      </c>
    </row>
    <row r="49" spans="1:8" ht="18.75">
      <c r="A49" s="124" t="s">
        <v>169</v>
      </c>
      <c r="B49" s="96"/>
      <c r="C49" s="96"/>
      <c r="D49" s="96"/>
      <c r="E49" s="96"/>
      <c r="F49" s="96"/>
      <c r="G49" s="100"/>
      <c r="H49" s="135">
        <v>253</v>
      </c>
    </row>
    <row r="50" spans="1:8" ht="18.75">
      <c r="A50" s="124" t="s">
        <v>170</v>
      </c>
      <c r="B50" s="96"/>
      <c r="C50" s="96"/>
      <c r="D50" s="96"/>
      <c r="E50" s="96"/>
      <c r="F50" s="96"/>
      <c r="G50" s="100"/>
      <c r="H50" s="135">
        <v>0</v>
      </c>
    </row>
    <row r="51" spans="1:8" ht="27.75" customHeight="1">
      <c r="A51" s="123" t="s">
        <v>192</v>
      </c>
      <c r="B51" s="96"/>
      <c r="C51" s="96"/>
      <c r="D51" s="96"/>
      <c r="E51" s="96"/>
      <c r="F51" s="96"/>
      <c r="G51" s="100"/>
      <c r="H51" s="110">
        <f>H52</f>
        <v>253</v>
      </c>
    </row>
    <row r="52" spans="1:8" ht="23.25" customHeight="1" thickBot="1">
      <c r="A52" s="125" t="s">
        <v>185</v>
      </c>
      <c r="B52" s="121" t="s">
        <v>142</v>
      </c>
      <c r="C52" s="121" t="s">
        <v>172</v>
      </c>
      <c r="D52" s="121" t="s">
        <v>173</v>
      </c>
      <c r="E52" s="121">
        <v>90</v>
      </c>
      <c r="F52" s="121">
        <v>10</v>
      </c>
      <c r="G52" s="122"/>
      <c r="H52" s="137">
        <v>253</v>
      </c>
    </row>
    <row r="53" spans="1:8" ht="9.75" customHeight="1">
      <c r="A53" s="104"/>
      <c r="B53" s="101"/>
      <c r="C53" s="101"/>
      <c r="D53" s="101"/>
      <c r="E53" s="101"/>
      <c r="F53" s="101"/>
      <c r="G53" s="101"/>
      <c r="H53" s="102"/>
    </row>
    <row r="54" spans="1:3" s="113" customFormat="1" ht="18.75">
      <c r="A54" s="112" t="s">
        <v>147</v>
      </c>
      <c r="C54" s="112" t="s">
        <v>148</v>
      </c>
    </row>
    <row r="55" spans="1:8" s="114" customFormat="1" ht="15.75">
      <c r="A55" s="115"/>
      <c r="B55" s="115"/>
      <c r="C55" s="115"/>
      <c r="D55" s="241"/>
      <c r="E55" s="241"/>
      <c r="F55" s="241"/>
      <c r="G55" s="241"/>
      <c r="H55" s="241"/>
    </row>
    <row r="56" spans="1:8" ht="18.75">
      <c r="A56" s="84"/>
      <c r="B56" s="85"/>
      <c r="C56" s="105"/>
      <c r="D56" s="106"/>
      <c r="E56" s="105"/>
      <c r="F56" s="105"/>
      <c r="G56" s="105"/>
      <c r="H56" s="106"/>
    </row>
    <row r="57" spans="1:8" ht="18.75">
      <c r="A57" s="84"/>
      <c r="B57" s="85"/>
      <c r="C57" s="105"/>
      <c r="D57" s="107"/>
      <c r="E57" s="105"/>
      <c r="F57" s="105"/>
      <c r="G57" s="105"/>
      <c r="H57" s="107"/>
    </row>
    <row r="58" spans="1:8" ht="18.75">
      <c r="A58" s="108"/>
      <c r="B58" s="85"/>
      <c r="C58" s="105"/>
      <c r="D58" s="105"/>
      <c r="E58" s="105"/>
      <c r="F58" s="105"/>
      <c r="G58" s="105"/>
      <c r="H58" s="106"/>
    </row>
  </sheetData>
  <sheetProtection/>
  <mergeCells count="10">
    <mergeCell ref="A3:H3"/>
    <mergeCell ref="E1:H1"/>
    <mergeCell ref="C2:H2"/>
    <mergeCell ref="H8:H9"/>
    <mergeCell ref="D55:H55"/>
    <mergeCell ref="A5:H5"/>
    <mergeCell ref="A6:H6"/>
    <mergeCell ref="B7:H7"/>
    <mergeCell ref="A8:A9"/>
    <mergeCell ref="B8:G8"/>
  </mergeCells>
  <printOptions/>
  <pageMargins left="0.96" right="0.1968503937007874" top="0.1968503937007874" bottom="0.2362204724409449" header="0.1968503937007874" footer="0.2362204724409449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5" zoomScaleSheetLayoutView="115" zoomScalePageLayoutView="0" workbookViewId="0" topLeftCell="A1">
      <selection activeCell="D2" sqref="D2:E2"/>
    </sheetView>
  </sheetViews>
  <sheetFormatPr defaultColWidth="9.140625" defaultRowHeight="12.75"/>
  <cols>
    <col min="1" max="1" width="53.57421875" style="0" customWidth="1"/>
    <col min="2" max="2" width="30.57421875" style="0" customWidth="1"/>
    <col min="3" max="5" width="18.57421875" style="0" customWidth="1"/>
  </cols>
  <sheetData>
    <row r="1" spans="1:5" ht="28.5" customHeight="1">
      <c r="A1" s="201"/>
      <c r="B1" s="201"/>
      <c r="C1" s="251" t="s">
        <v>314</v>
      </c>
      <c r="D1" s="251"/>
      <c r="E1" s="251"/>
    </row>
    <row r="2" spans="1:5" ht="18" customHeight="1">
      <c r="A2" s="201"/>
      <c r="B2" s="201"/>
      <c r="C2" s="202"/>
      <c r="D2" s="291" t="s">
        <v>321</v>
      </c>
      <c r="E2" s="291"/>
    </row>
    <row r="3" spans="1:5" ht="15.75">
      <c r="A3" s="252" t="s">
        <v>296</v>
      </c>
      <c r="B3" s="252"/>
      <c r="C3" s="253"/>
      <c r="D3" s="253"/>
      <c r="E3" s="253"/>
    </row>
    <row r="4" spans="1:5" ht="15.75">
      <c r="A4" s="252" t="s">
        <v>297</v>
      </c>
      <c r="B4" s="252"/>
      <c r="C4" s="253"/>
      <c r="D4" s="253"/>
      <c r="E4" s="253"/>
    </row>
    <row r="5" spans="1:5" ht="15.75">
      <c r="A5" s="252" t="s">
        <v>298</v>
      </c>
      <c r="B5" s="252"/>
      <c r="C5" s="253"/>
      <c r="D5" s="253"/>
      <c r="E5" s="253"/>
    </row>
    <row r="6" spans="1:5" ht="15.75">
      <c r="A6" s="252" t="s">
        <v>299</v>
      </c>
      <c r="B6" s="252"/>
      <c r="C6" s="253"/>
      <c r="D6" s="253"/>
      <c r="E6" s="253"/>
    </row>
    <row r="7" spans="1:5" ht="16.5" thickBot="1">
      <c r="A7" s="3"/>
      <c r="B7" s="3"/>
      <c r="E7" s="203" t="s">
        <v>300</v>
      </c>
    </row>
    <row r="8" spans="1:5" ht="22.5" customHeight="1">
      <c r="A8" s="254" t="s">
        <v>121</v>
      </c>
      <c r="B8" s="255"/>
      <c r="C8" s="260" t="s">
        <v>301</v>
      </c>
      <c r="D8" s="261"/>
      <c r="E8" s="262" t="s">
        <v>302</v>
      </c>
    </row>
    <row r="9" spans="1:5" ht="18" customHeight="1">
      <c r="A9" s="256"/>
      <c r="B9" s="257"/>
      <c r="C9" s="265" t="s">
        <v>303</v>
      </c>
      <c r="D9" s="248" t="s">
        <v>304</v>
      </c>
      <c r="E9" s="263"/>
    </row>
    <row r="10" spans="1:5" ht="45" customHeight="1" thickBot="1">
      <c r="A10" s="258"/>
      <c r="B10" s="259"/>
      <c r="C10" s="266"/>
      <c r="D10" s="249"/>
      <c r="E10" s="264"/>
    </row>
    <row r="11" spans="1:5" ht="21" customHeight="1" thickBot="1">
      <c r="A11" s="268" t="s">
        <v>305</v>
      </c>
      <c r="B11" s="269"/>
      <c r="C11" s="204">
        <v>1</v>
      </c>
      <c r="D11" s="205">
        <v>2</v>
      </c>
      <c r="E11" s="206" t="s">
        <v>306</v>
      </c>
    </row>
    <row r="12" spans="1:5" ht="15.75">
      <c r="A12" s="207" t="s">
        <v>307</v>
      </c>
      <c r="B12" s="208"/>
      <c r="C12" s="209"/>
      <c r="D12" s="210"/>
      <c r="E12" s="211"/>
    </row>
    <row r="13" spans="1:7" ht="18.75" customHeight="1">
      <c r="A13" s="212" t="s">
        <v>308</v>
      </c>
      <c r="B13" s="213" t="s">
        <v>309</v>
      </c>
      <c r="C13" s="214">
        <v>19.1</v>
      </c>
      <c r="D13" s="215">
        <v>9.55</v>
      </c>
      <c r="E13" s="216">
        <f>C13+D13</f>
        <v>28.650000000000002</v>
      </c>
      <c r="G13" s="217"/>
    </row>
    <row r="14" spans="1:7" ht="18.75" customHeight="1">
      <c r="A14" s="212" t="s">
        <v>310</v>
      </c>
      <c r="B14" s="213" t="s">
        <v>309</v>
      </c>
      <c r="C14" s="218">
        <v>19.1</v>
      </c>
      <c r="D14" s="215">
        <v>9.55</v>
      </c>
      <c r="E14" s="216">
        <f>C14+D14</f>
        <v>28.650000000000002</v>
      </c>
      <c r="G14" s="217"/>
    </row>
    <row r="15" spans="1:7" ht="30" customHeight="1">
      <c r="A15" s="273" t="s">
        <v>311</v>
      </c>
      <c r="B15" s="274"/>
      <c r="C15" s="218"/>
      <c r="D15" s="219">
        <v>677600</v>
      </c>
      <c r="E15" s="220"/>
      <c r="G15" s="217"/>
    </row>
    <row r="16" spans="1:7" ht="32.25" customHeight="1">
      <c r="A16" s="273" t="s">
        <v>312</v>
      </c>
      <c r="B16" s="274"/>
      <c r="C16" s="218"/>
      <c r="D16" s="219">
        <v>693300</v>
      </c>
      <c r="E16" s="220"/>
      <c r="G16" s="217"/>
    </row>
    <row r="17" spans="1:7" ht="39" customHeight="1">
      <c r="A17" s="273" t="s">
        <v>313</v>
      </c>
      <c r="B17" s="274"/>
      <c r="C17" s="218"/>
      <c r="D17" s="219">
        <v>99300</v>
      </c>
      <c r="E17" s="220"/>
      <c r="G17" s="217"/>
    </row>
    <row r="18" spans="1:7" ht="15.75">
      <c r="A18" s="273"/>
      <c r="B18" s="274"/>
      <c r="C18" s="218"/>
      <c r="D18" s="219"/>
      <c r="E18" s="220"/>
      <c r="G18" s="217"/>
    </row>
    <row r="19" spans="1:7" ht="15.75">
      <c r="A19" s="250"/>
      <c r="B19" s="250"/>
      <c r="C19" s="250"/>
      <c r="D19" s="250"/>
      <c r="E19" s="250"/>
      <c r="G19" s="217"/>
    </row>
    <row r="20" spans="1:10" ht="15.75">
      <c r="A20" s="221" t="s">
        <v>316</v>
      </c>
      <c r="B20" s="221"/>
      <c r="C20" s="221"/>
      <c r="D20" s="267"/>
      <c r="E20" s="267"/>
      <c r="F20" s="221"/>
      <c r="G20" s="221"/>
      <c r="H20" s="221"/>
      <c r="I20" s="221"/>
      <c r="J20" s="221"/>
    </row>
    <row r="21" spans="1:10" ht="17.25" customHeight="1">
      <c r="A21" s="270"/>
      <c r="B21" s="270"/>
      <c r="C21" s="270"/>
      <c r="D21" s="270"/>
      <c r="E21" s="270"/>
      <c r="F21" s="222"/>
      <c r="G21" s="222"/>
      <c r="H21" s="222"/>
      <c r="I21" s="222"/>
      <c r="J21" s="222"/>
    </row>
    <row r="22" spans="1:10" ht="15.75">
      <c r="A22" s="222"/>
      <c r="B22" s="222"/>
      <c r="C22" s="222"/>
      <c r="D22" s="267"/>
      <c r="E22" s="267"/>
      <c r="F22" s="222"/>
      <c r="G22" s="222"/>
      <c r="H22" s="222"/>
      <c r="I22" s="222"/>
      <c r="J22" s="222"/>
    </row>
    <row r="23" spans="1:10" ht="15.75">
      <c r="A23" s="222"/>
      <c r="B23" s="222"/>
      <c r="C23" s="222"/>
      <c r="D23" s="222"/>
      <c r="E23" s="222"/>
      <c r="F23" s="222"/>
      <c r="G23" s="222"/>
      <c r="H23" s="222"/>
      <c r="I23" s="222"/>
      <c r="J23" s="222"/>
    </row>
    <row r="24" spans="1:5" ht="12.75">
      <c r="A24" s="271"/>
      <c r="B24" s="271"/>
      <c r="C24" s="272"/>
      <c r="D24" s="272"/>
      <c r="E24" s="272"/>
    </row>
    <row r="25" spans="1:5" ht="15.75">
      <c r="A25" s="223"/>
      <c r="B25" s="223"/>
      <c r="C25" s="224"/>
      <c r="D25" s="224"/>
      <c r="E25" s="224"/>
    </row>
    <row r="26" spans="1:2" ht="15.75">
      <c r="A26" s="3"/>
      <c r="B26" s="3"/>
    </row>
    <row r="27" spans="1:2" ht="15.75">
      <c r="A27" s="3"/>
      <c r="B27" s="3"/>
    </row>
    <row r="28" spans="1:2" ht="15.75">
      <c r="A28" s="3"/>
      <c r="B28" s="3"/>
    </row>
  </sheetData>
  <sheetProtection/>
  <mergeCells count="21">
    <mergeCell ref="D2:E2"/>
    <mergeCell ref="A15:B15"/>
    <mergeCell ref="A16:B16"/>
    <mergeCell ref="A17:B17"/>
    <mergeCell ref="A18:B18"/>
    <mergeCell ref="C9:C10"/>
    <mergeCell ref="D20:E20"/>
    <mergeCell ref="A11:B11"/>
    <mergeCell ref="A21:E21"/>
    <mergeCell ref="D22:E22"/>
    <mergeCell ref="A24:E24"/>
    <mergeCell ref="D9:D10"/>
    <mergeCell ref="A19:E19"/>
    <mergeCell ref="C1:E1"/>
    <mergeCell ref="A3:E3"/>
    <mergeCell ref="A4:E4"/>
    <mergeCell ref="A5:E5"/>
    <mergeCell ref="A6:E6"/>
    <mergeCell ref="A8:B10"/>
    <mergeCell ref="C8:D8"/>
    <mergeCell ref="E8:E10"/>
  </mergeCells>
  <printOptions/>
  <pageMargins left="0.9055118110236221" right="0.1968503937007874" top="0.5511811023622047" bottom="0.1968503937007874" header="0.1968503937007874" footer="0.196850393700787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8.421875" style="2" customWidth="1"/>
    <col min="2" max="2" width="70.57421875" style="2" customWidth="1"/>
    <col min="3" max="3" width="24.140625" style="2" customWidth="1"/>
    <col min="4" max="4" width="9.00390625" style="2" customWidth="1"/>
    <col min="5" max="5" width="8.8515625" style="2" customWidth="1"/>
    <col min="6" max="6" width="28.8515625" style="2" bestFit="1" customWidth="1"/>
    <col min="7" max="16384" width="9.140625" style="2" customWidth="1"/>
  </cols>
  <sheetData>
    <row r="1" ht="12" customHeight="1">
      <c r="C1" s="53" t="s">
        <v>113</v>
      </c>
    </row>
    <row r="2" ht="12" customHeight="1">
      <c r="C2" s="53" t="s">
        <v>235</v>
      </c>
    </row>
    <row r="3" spans="2:3" ht="11.25" customHeight="1">
      <c r="B3" s="292"/>
      <c r="C3" s="292" t="s">
        <v>321</v>
      </c>
    </row>
    <row r="4" spans="1:7" s="3" customFormat="1" ht="48.75" customHeight="1">
      <c r="A4" s="275" t="s">
        <v>242</v>
      </c>
      <c r="B4" s="275"/>
      <c r="C4" s="275"/>
      <c r="G4" s="11"/>
    </row>
    <row r="5" spans="1:9" s="3" customFormat="1" ht="15.75">
      <c r="A5" s="4" t="s">
        <v>51</v>
      </c>
      <c r="B5" s="4" t="s">
        <v>25</v>
      </c>
      <c r="C5" s="42" t="s">
        <v>194</v>
      </c>
      <c r="G5" s="8"/>
      <c r="H5" s="8"/>
      <c r="I5" s="8"/>
    </row>
    <row r="6" spans="1:9" s="3" customFormat="1" ht="15" customHeight="1">
      <c r="A6" s="13">
        <v>1</v>
      </c>
      <c r="B6" s="43" t="s">
        <v>26</v>
      </c>
      <c r="C6" s="14">
        <v>1</v>
      </c>
      <c r="G6" s="8"/>
      <c r="H6" s="8"/>
      <c r="I6" s="8"/>
    </row>
    <row r="7" spans="1:9" s="3" customFormat="1" ht="15" customHeight="1">
      <c r="A7" s="13">
        <v>2</v>
      </c>
      <c r="B7" s="43" t="s">
        <v>27</v>
      </c>
      <c r="C7" s="14">
        <v>2</v>
      </c>
      <c r="G7" s="8"/>
      <c r="H7" s="65"/>
      <c r="I7" s="8"/>
    </row>
    <row r="8" spans="1:9" s="3" customFormat="1" ht="15.75">
      <c r="A8" s="13">
        <v>3</v>
      </c>
      <c r="B8" s="43" t="s">
        <v>52</v>
      </c>
      <c r="C8" s="14">
        <v>1</v>
      </c>
      <c r="G8" s="8"/>
      <c r="H8" s="17"/>
      <c r="I8" s="8"/>
    </row>
    <row r="9" spans="1:9" s="3" customFormat="1" ht="15" customHeight="1">
      <c r="A9" s="13">
        <v>4</v>
      </c>
      <c r="B9" s="43" t="s">
        <v>30</v>
      </c>
      <c r="C9" s="14">
        <v>1</v>
      </c>
      <c r="G9" s="8"/>
      <c r="H9" s="8"/>
      <c r="I9" s="8"/>
    </row>
    <row r="10" spans="1:9" s="3" customFormat="1" ht="15" customHeight="1">
      <c r="A10" s="13">
        <v>5</v>
      </c>
      <c r="B10" s="43" t="s">
        <v>34</v>
      </c>
      <c r="C10" s="14">
        <v>1</v>
      </c>
      <c r="G10" s="8"/>
      <c r="H10" s="8"/>
      <c r="I10" s="8"/>
    </row>
    <row r="11" spans="1:9" s="3" customFormat="1" ht="15" customHeight="1">
      <c r="A11" s="13">
        <v>6</v>
      </c>
      <c r="B11" s="43" t="s">
        <v>53</v>
      </c>
      <c r="C11" s="14">
        <v>12</v>
      </c>
      <c r="G11" s="8"/>
      <c r="H11" s="8"/>
      <c r="I11" s="8"/>
    </row>
    <row r="12" spans="1:3" s="3" customFormat="1" ht="15" customHeight="1">
      <c r="A12" s="13">
        <v>7</v>
      </c>
      <c r="B12" s="43" t="s">
        <v>54</v>
      </c>
      <c r="C12" s="14">
        <v>1</v>
      </c>
    </row>
    <row r="13" spans="1:3" s="3" customFormat="1" ht="15" customHeight="1">
      <c r="A13" s="13">
        <v>8</v>
      </c>
      <c r="B13" s="44" t="s">
        <v>37</v>
      </c>
      <c r="C13" s="14">
        <v>1</v>
      </c>
    </row>
    <row r="14" spans="1:3" s="3" customFormat="1" ht="15.75">
      <c r="A14" s="13">
        <v>9</v>
      </c>
      <c r="B14" s="43" t="s">
        <v>39</v>
      </c>
      <c r="C14" s="14">
        <v>1</v>
      </c>
    </row>
    <row r="15" spans="1:3" s="3" customFormat="1" ht="15.75">
      <c r="A15" s="13">
        <v>10</v>
      </c>
      <c r="B15" s="43" t="s">
        <v>315</v>
      </c>
      <c r="C15" s="14">
        <v>1.5</v>
      </c>
    </row>
    <row r="16" spans="1:3" s="3" customFormat="1" ht="15.75">
      <c r="A16" s="13">
        <v>11</v>
      </c>
      <c r="B16" s="43" t="s">
        <v>196</v>
      </c>
      <c r="C16" s="14">
        <v>3</v>
      </c>
    </row>
    <row r="17" spans="1:3" s="3" customFormat="1" ht="15.75" customHeight="1">
      <c r="A17" s="13">
        <v>12</v>
      </c>
      <c r="B17" s="43" t="s">
        <v>41</v>
      </c>
      <c r="C17" s="46">
        <v>1</v>
      </c>
    </row>
    <row r="18" spans="1:3" s="3" customFormat="1" ht="15.75">
      <c r="A18" s="7"/>
      <c r="B18" s="45" t="s">
        <v>29</v>
      </c>
      <c r="C18" s="15">
        <f>SUM(C6:C17)</f>
        <v>26.5</v>
      </c>
    </row>
    <row r="19" spans="1:3" s="3" customFormat="1" ht="33.75" customHeight="1">
      <c r="A19" s="275" t="s">
        <v>246</v>
      </c>
      <c r="B19" s="275"/>
      <c r="C19" s="275"/>
    </row>
    <row r="20" spans="1:3" s="3" customFormat="1" ht="18" customHeight="1">
      <c r="A20" s="4" t="s">
        <v>51</v>
      </c>
      <c r="B20" s="5" t="s">
        <v>25</v>
      </c>
      <c r="C20" s="42" t="s">
        <v>194</v>
      </c>
    </row>
    <row r="21" spans="1:3" s="3" customFormat="1" ht="15.75" customHeight="1">
      <c r="A21" s="4">
        <v>1</v>
      </c>
      <c r="B21" s="43" t="s">
        <v>61</v>
      </c>
      <c r="C21" s="14">
        <v>1</v>
      </c>
    </row>
    <row r="22" spans="1:3" s="3" customFormat="1" ht="15.75">
      <c r="A22" s="13">
        <v>2</v>
      </c>
      <c r="B22" s="43" t="s">
        <v>55</v>
      </c>
      <c r="C22" s="14">
        <v>1</v>
      </c>
    </row>
    <row r="23" spans="1:3" s="3" customFormat="1" ht="15.75">
      <c r="A23" s="13">
        <v>3</v>
      </c>
      <c r="B23" s="43" t="s">
        <v>110</v>
      </c>
      <c r="C23" s="14">
        <v>1</v>
      </c>
    </row>
    <row r="24" spans="1:3" s="3" customFormat="1" ht="15.75">
      <c r="A24" s="13">
        <v>4</v>
      </c>
      <c r="B24" s="43" t="s">
        <v>230</v>
      </c>
      <c r="C24" s="14">
        <v>1</v>
      </c>
    </row>
    <row r="25" spans="1:3" s="3" customFormat="1" ht="15.75">
      <c r="A25" s="13">
        <v>5</v>
      </c>
      <c r="B25" s="43" t="s">
        <v>232</v>
      </c>
      <c r="C25" s="14">
        <v>1</v>
      </c>
    </row>
    <row r="26" spans="1:3" s="3" customFormat="1" ht="15.75">
      <c r="A26" s="13">
        <v>6</v>
      </c>
      <c r="B26" s="43" t="s">
        <v>203</v>
      </c>
      <c r="C26" s="14">
        <v>1</v>
      </c>
    </row>
    <row r="27" spans="1:3" s="3" customFormat="1" ht="15.75">
      <c r="A27" s="7"/>
      <c r="B27" s="45" t="s">
        <v>29</v>
      </c>
      <c r="C27" s="15">
        <f>SUM(C21:C26)</f>
        <v>6</v>
      </c>
    </row>
    <row r="28" spans="1:3" s="3" customFormat="1" ht="30.75" customHeight="1">
      <c r="A28" s="275" t="s">
        <v>247</v>
      </c>
      <c r="B28" s="275"/>
      <c r="C28" s="275"/>
    </row>
    <row r="29" spans="1:3" s="3" customFormat="1" ht="15.75">
      <c r="A29" s="4" t="s">
        <v>51</v>
      </c>
      <c r="B29" s="4" t="s">
        <v>25</v>
      </c>
      <c r="C29" s="42" t="s">
        <v>194</v>
      </c>
    </row>
    <row r="30" spans="1:3" s="3" customFormat="1" ht="15.75">
      <c r="A30" s="13">
        <v>1</v>
      </c>
      <c r="B30" s="43" t="s">
        <v>28</v>
      </c>
      <c r="C30" s="14">
        <v>4</v>
      </c>
    </row>
    <row r="31" spans="1:3" s="3" customFormat="1" ht="15.75">
      <c r="A31" s="7"/>
      <c r="B31" s="45" t="s">
        <v>29</v>
      </c>
      <c r="C31" s="15">
        <f>SUM(C30)</f>
        <v>4</v>
      </c>
    </row>
    <row r="32" spans="1:6" s="3" customFormat="1" ht="35.25" customHeight="1">
      <c r="A32" s="275" t="s">
        <v>248</v>
      </c>
      <c r="B32" s="275"/>
      <c r="C32" s="275"/>
      <c r="D32" s="6"/>
      <c r="F32" s="18"/>
    </row>
    <row r="33" spans="1:6" s="3" customFormat="1" ht="15.75">
      <c r="A33" s="4" t="s">
        <v>51</v>
      </c>
      <c r="B33" s="4" t="s">
        <v>25</v>
      </c>
      <c r="C33" s="42" t="s">
        <v>194</v>
      </c>
      <c r="D33" s="57"/>
      <c r="E33" s="17"/>
      <c r="F33" s="18"/>
    </row>
    <row r="34" spans="1:6" s="3" customFormat="1" ht="15.75">
      <c r="A34" s="13">
        <v>1</v>
      </c>
      <c r="B34" s="43" t="s">
        <v>31</v>
      </c>
      <c r="C34" s="14">
        <v>1</v>
      </c>
      <c r="D34" s="6"/>
      <c r="E34" s="17"/>
      <c r="F34" s="18"/>
    </row>
    <row r="35" spans="1:4" s="3" customFormat="1" ht="15.75">
      <c r="A35" s="13">
        <v>2</v>
      </c>
      <c r="B35" s="43" t="s">
        <v>32</v>
      </c>
      <c r="C35" s="14">
        <v>1</v>
      </c>
      <c r="D35" s="6"/>
    </row>
    <row r="36" spans="1:6" s="3" customFormat="1" ht="15.75">
      <c r="A36" s="13">
        <v>3</v>
      </c>
      <c r="B36" s="43" t="s">
        <v>33</v>
      </c>
      <c r="C36" s="14">
        <v>1</v>
      </c>
      <c r="D36" s="19"/>
      <c r="E36" s="12"/>
      <c r="F36" s="2"/>
    </row>
    <row r="37" spans="1:5" ht="15.75">
      <c r="A37" s="13">
        <v>4</v>
      </c>
      <c r="B37" s="43" t="s">
        <v>35</v>
      </c>
      <c r="C37" s="14">
        <v>1</v>
      </c>
      <c r="D37" s="63"/>
      <c r="E37" s="12"/>
    </row>
    <row r="38" spans="1:5" ht="15.75">
      <c r="A38" s="13">
        <v>5</v>
      </c>
      <c r="B38" s="43" t="s">
        <v>36</v>
      </c>
      <c r="C38" s="14">
        <v>1</v>
      </c>
      <c r="D38" s="63"/>
      <c r="E38" s="12"/>
    </row>
    <row r="39" spans="1:4" ht="15.75">
      <c r="A39" s="13">
        <f>A38+1</f>
        <v>6</v>
      </c>
      <c r="B39" s="43" t="s">
        <v>64</v>
      </c>
      <c r="C39" s="14">
        <v>1</v>
      </c>
      <c r="D39" s="61"/>
    </row>
    <row r="40" spans="1:3" ht="15.75">
      <c r="A40" s="13">
        <f>A39+1</f>
        <v>7</v>
      </c>
      <c r="B40" s="43" t="s">
        <v>38</v>
      </c>
      <c r="C40" s="14">
        <v>1</v>
      </c>
    </row>
    <row r="41" spans="1:3" ht="15.75">
      <c r="A41" s="13"/>
      <c r="B41" s="45" t="s">
        <v>29</v>
      </c>
      <c r="C41" s="15">
        <f>SUM(C34:C40)</f>
        <v>7</v>
      </c>
    </row>
    <row r="42" spans="1:3" ht="33" customHeight="1">
      <c r="A42" s="275" t="s">
        <v>250</v>
      </c>
      <c r="B42" s="275"/>
      <c r="C42" s="275"/>
    </row>
    <row r="43" spans="1:4" ht="14.25" customHeight="1">
      <c r="A43" s="4" t="s">
        <v>51</v>
      </c>
      <c r="B43" s="4" t="s">
        <v>25</v>
      </c>
      <c r="C43" s="42" t="s">
        <v>194</v>
      </c>
      <c r="D43" s="12"/>
    </row>
    <row r="44" spans="1:4" ht="15.75">
      <c r="A44" s="13">
        <v>1</v>
      </c>
      <c r="B44" s="43" t="s">
        <v>40</v>
      </c>
      <c r="C44" s="14">
        <v>1</v>
      </c>
      <c r="D44" s="12"/>
    </row>
    <row r="45" spans="1:3" ht="15.75">
      <c r="A45" s="13"/>
      <c r="B45" s="45" t="s">
        <v>29</v>
      </c>
      <c r="C45" s="15">
        <f>SUM(C44)</f>
        <v>1</v>
      </c>
    </row>
    <row r="46" spans="1:4" ht="32.25" customHeight="1">
      <c r="A46" s="275" t="s">
        <v>249</v>
      </c>
      <c r="B46" s="275"/>
      <c r="C46" s="275"/>
      <c r="D46" s="12"/>
    </row>
    <row r="47" spans="1:4" ht="15.75">
      <c r="A47" s="4" t="s">
        <v>6</v>
      </c>
      <c r="B47" s="4" t="s">
        <v>25</v>
      </c>
      <c r="C47" s="42" t="s">
        <v>194</v>
      </c>
      <c r="D47" s="12"/>
    </row>
    <row r="48" spans="1:4" ht="15.75">
      <c r="A48" s="13">
        <v>1</v>
      </c>
      <c r="B48" s="43" t="s">
        <v>195</v>
      </c>
      <c r="C48" s="14">
        <v>4</v>
      </c>
      <c r="D48" s="12"/>
    </row>
    <row r="49" spans="1:4" ht="15.75">
      <c r="A49" s="13"/>
      <c r="B49" s="45" t="s">
        <v>29</v>
      </c>
      <c r="C49" s="15">
        <f>SUM(C48)</f>
        <v>4</v>
      </c>
      <c r="D49" s="12"/>
    </row>
    <row r="50" ht="18.75" customHeight="1">
      <c r="A50" s="8"/>
    </row>
    <row r="51" ht="15.75">
      <c r="A51" s="8"/>
    </row>
    <row r="52" spans="1:3" s="113" customFormat="1" ht="18.75">
      <c r="A52" s="10" t="s">
        <v>193</v>
      </c>
      <c r="C52" s="112"/>
    </row>
    <row r="53" spans="1:3" ht="15.75">
      <c r="A53" s="9"/>
      <c r="B53" s="20"/>
      <c r="C53" s="20"/>
    </row>
    <row r="54" spans="1:3" ht="12.75">
      <c r="A54" s="16"/>
      <c r="B54" s="21"/>
      <c r="C54" s="21"/>
    </row>
    <row r="55" spans="1:3" ht="15.75">
      <c r="A55" s="9"/>
      <c r="B55" s="22"/>
      <c r="C55" s="22"/>
    </row>
    <row r="56" spans="1:3" ht="12.75">
      <c r="A56" s="23"/>
      <c r="B56" s="24"/>
      <c r="C56" s="24"/>
    </row>
    <row r="57" spans="1:3" ht="12.75">
      <c r="A57" s="25"/>
      <c r="B57" s="26"/>
      <c r="C57" s="26"/>
    </row>
    <row r="58" spans="1:3" ht="15.75">
      <c r="A58" s="9"/>
      <c r="B58" s="20"/>
      <c r="C58" s="20"/>
    </row>
    <row r="61" spans="1:3" ht="12.75">
      <c r="A61" s="16"/>
      <c r="B61" s="21"/>
      <c r="C61" s="21"/>
    </row>
    <row r="62" ht="63.75" customHeight="1"/>
    <row r="82" ht="63.75" customHeight="1"/>
    <row r="86" ht="53.25" customHeight="1"/>
    <row r="88" ht="12.75" customHeight="1"/>
    <row r="89" ht="12.75" customHeight="1"/>
  </sheetData>
  <sheetProtection/>
  <mergeCells count="6">
    <mergeCell ref="A28:C28"/>
    <mergeCell ref="A32:C32"/>
    <mergeCell ref="A42:C42"/>
    <mergeCell ref="A46:C46"/>
    <mergeCell ref="A4:C4"/>
    <mergeCell ref="A19:C19"/>
  </mergeCells>
  <printOptions/>
  <pageMargins left="0.8" right="0.2" top="0.16" bottom="0.1968503937007874" header="0.16" footer="0.1968503937007874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5.140625" style="30" customWidth="1"/>
    <col min="2" max="2" width="44.28125" style="1" customWidth="1"/>
    <col min="3" max="3" width="115.7109375" style="1" customWidth="1"/>
    <col min="4" max="6" width="16.8515625" style="1" customWidth="1"/>
    <col min="7" max="16384" width="9.140625" style="1" customWidth="1"/>
  </cols>
  <sheetData>
    <row r="1" spans="4:6" ht="13.5" customHeight="1">
      <c r="D1" s="172"/>
      <c r="E1" s="173"/>
      <c r="F1" s="47" t="s">
        <v>295</v>
      </c>
    </row>
    <row r="2" spans="4:6" ht="13.5" customHeight="1">
      <c r="D2" s="172"/>
      <c r="E2" s="174"/>
      <c r="F2" s="47" t="s">
        <v>235</v>
      </c>
    </row>
    <row r="3" spans="2:6" ht="15">
      <c r="B3" s="175"/>
      <c r="C3" s="175"/>
      <c r="D3" s="200"/>
      <c r="E3" s="293" t="str">
        <f>1!D3</f>
        <v>Nr.8.1  din  20  decembrie 2018</v>
      </c>
      <c r="F3" s="293"/>
    </row>
    <row r="4" spans="1:6" ht="15.75" customHeight="1">
      <c r="A4" s="277" t="s">
        <v>281</v>
      </c>
      <c r="B4" s="277"/>
      <c r="C4" s="277"/>
      <c r="D4" s="277"/>
      <c r="E4" s="277"/>
      <c r="F4" s="277"/>
    </row>
    <row r="5" spans="1:6" ht="54" customHeight="1">
      <c r="A5" s="176"/>
      <c r="B5" s="195" t="s">
        <v>7</v>
      </c>
      <c r="C5" s="193" t="s">
        <v>254</v>
      </c>
      <c r="D5" s="193" t="s">
        <v>288</v>
      </c>
      <c r="E5" s="193" t="s">
        <v>287</v>
      </c>
      <c r="F5" s="193" t="s">
        <v>317</v>
      </c>
    </row>
    <row r="6" spans="1:6" ht="15" customHeight="1">
      <c r="A6" s="176">
        <v>1</v>
      </c>
      <c r="B6" s="191">
        <v>2</v>
      </c>
      <c r="C6" s="192">
        <v>3</v>
      </c>
      <c r="D6" s="192">
        <v>4</v>
      </c>
      <c r="E6" s="192">
        <v>5</v>
      </c>
      <c r="F6" s="192">
        <v>6</v>
      </c>
    </row>
    <row r="7" spans="1:7" ht="17.25" customHeight="1">
      <c r="A7" s="176">
        <v>1</v>
      </c>
      <c r="B7" s="177" t="s">
        <v>229</v>
      </c>
      <c r="C7" s="193" t="s">
        <v>255</v>
      </c>
      <c r="D7" s="178">
        <v>1</v>
      </c>
      <c r="E7" s="178">
        <v>1</v>
      </c>
      <c r="F7" s="178">
        <v>1</v>
      </c>
      <c r="G7" s="179"/>
    </row>
    <row r="8" spans="1:7" ht="15.75" customHeight="1">
      <c r="A8" s="176">
        <v>2</v>
      </c>
      <c r="B8" s="177" t="s">
        <v>227</v>
      </c>
      <c r="C8" s="278" t="s">
        <v>289</v>
      </c>
      <c r="D8" s="178">
        <v>1</v>
      </c>
      <c r="E8" s="178">
        <v>1</v>
      </c>
      <c r="F8" s="178" t="s">
        <v>114</v>
      </c>
      <c r="G8" s="179"/>
    </row>
    <row r="9" spans="1:7" ht="15.75" customHeight="1">
      <c r="A9" s="176">
        <v>3</v>
      </c>
      <c r="B9" s="177" t="s">
        <v>103</v>
      </c>
      <c r="C9" s="279"/>
      <c r="D9" s="178" t="s">
        <v>114</v>
      </c>
      <c r="E9" s="178" t="s">
        <v>114</v>
      </c>
      <c r="F9" s="178">
        <v>0.5</v>
      </c>
      <c r="G9" s="179"/>
    </row>
    <row r="10" spans="1:7" ht="15.75" customHeight="1">
      <c r="A10" s="176">
        <v>4</v>
      </c>
      <c r="B10" s="177" t="s">
        <v>228</v>
      </c>
      <c r="C10" s="193" t="s">
        <v>290</v>
      </c>
      <c r="D10" s="178">
        <v>1.5</v>
      </c>
      <c r="E10" s="178">
        <v>1.5</v>
      </c>
      <c r="F10" s="178">
        <v>0.5</v>
      </c>
      <c r="G10" s="179"/>
    </row>
    <row r="11" spans="1:7" ht="15.75" customHeight="1">
      <c r="A11" s="176">
        <v>5</v>
      </c>
      <c r="B11" s="177" t="s">
        <v>58</v>
      </c>
      <c r="C11" s="193" t="s">
        <v>291</v>
      </c>
      <c r="D11" s="178">
        <v>2.5</v>
      </c>
      <c r="E11" s="178">
        <v>2</v>
      </c>
      <c r="F11" s="178">
        <v>0.5</v>
      </c>
      <c r="G11" s="179"/>
    </row>
    <row r="12" spans="1:7" ht="15.75" customHeight="1">
      <c r="A12" s="176">
        <v>6</v>
      </c>
      <c r="B12" s="177" t="s">
        <v>8</v>
      </c>
      <c r="C12" s="193" t="s">
        <v>292</v>
      </c>
      <c r="D12" s="178">
        <v>2.25</v>
      </c>
      <c r="E12" s="180">
        <v>1.88</v>
      </c>
      <c r="F12" s="178">
        <v>0.5</v>
      </c>
      <c r="G12" s="179"/>
    </row>
    <row r="13" spans="1:7" ht="15.75" customHeight="1">
      <c r="A13" s="176">
        <v>7</v>
      </c>
      <c r="B13" s="177" t="s">
        <v>9</v>
      </c>
      <c r="C13" s="193" t="s">
        <v>256</v>
      </c>
      <c r="D13" s="178">
        <v>3</v>
      </c>
      <c r="E13" s="178">
        <v>2</v>
      </c>
      <c r="F13" s="178" t="s">
        <v>233</v>
      </c>
      <c r="G13" s="179"/>
    </row>
    <row r="14" spans="1:7" ht="15.75" customHeight="1">
      <c r="A14" s="176">
        <v>8</v>
      </c>
      <c r="B14" s="177" t="s">
        <v>10</v>
      </c>
      <c r="C14" s="193" t="s">
        <v>282</v>
      </c>
      <c r="D14" s="178" t="s">
        <v>233</v>
      </c>
      <c r="E14" s="178">
        <v>1</v>
      </c>
      <c r="F14" s="178" t="s">
        <v>114</v>
      </c>
      <c r="G14" s="179"/>
    </row>
    <row r="15" spans="1:6" ht="15.75" customHeight="1">
      <c r="A15" s="176">
        <v>9</v>
      </c>
      <c r="B15" s="177" t="s">
        <v>109</v>
      </c>
      <c r="C15" s="193" t="s">
        <v>257</v>
      </c>
      <c r="D15" s="178">
        <v>1</v>
      </c>
      <c r="E15" s="178">
        <v>1</v>
      </c>
      <c r="F15" s="178" t="s">
        <v>114</v>
      </c>
    </row>
    <row r="16" spans="1:6" ht="15.75" customHeight="1">
      <c r="A16" s="176">
        <v>10</v>
      </c>
      <c r="B16" s="177" t="s">
        <v>104</v>
      </c>
      <c r="C16" s="193" t="s">
        <v>258</v>
      </c>
      <c r="D16" s="178">
        <v>1.5</v>
      </c>
      <c r="E16" s="178">
        <v>1.5</v>
      </c>
      <c r="F16" s="178" t="s">
        <v>114</v>
      </c>
    </row>
    <row r="17" spans="1:6" ht="15.75" customHeight="1">
      <c r="A17" s="176">
        <v>11</v>
      </c>
      <c r="B17" s="177" t="s">
        <v>59</v>
      </c>
      <c r="C17" s="193" t="s">
        <v>259</v>
      </c>
      <c r="D17" s="178">
        <v>32</v>
      </c>
      <c r="E17" s="178">
        <v>26</v>
      </c>
      <c r="F17" s="178">
        <v>6</v>
      </c>
    </row>
    <row r="18" spans="1:6" ht="15.75" customHeight="1">
      <c r="A18" s="176">
        <v>12</v>
      </c>
      <c r="B18" s="177" t="s">
        <v>11</v>
      </c>
      <c r="C18" s="193" t="s">
        <v>260</v>
      </c>
      <c r="D18" s="178">
        <v>17.5</v>
      </c>
      <c r="E18" s="178">
        <v>13.75</v>
      </c>
      <c r="F18" s="178">
        <v>2.5</v>
      </c>
    </row>
    <row r="19" spans="1:6" ht="15.75" customHeight="1">
      <c r="A19" s="176">
        <v>13</v>
      </c>
      <c r="B19" s="177" t="s">
        <v>12</v>
      </c>
      <c r="C19" s="193" t="s">
        <v>261</v>
      </c>
      <c r="D19" s="178">
        <v>3</v>
      </c>
      <c r="E19" s="178">
        <v>3</v>
      </c>
      <c r="F19" s="178">
        <v>1.5</v>
      </c>
    </row>
    <row r="20" spans="1:6" ht="15.75" customHeight="1">
      <c r="A20" s="176">
        <v>14</v>
      </c>
      <c r="B20" s="177" t="s">
        <v>197</v>
      </c>
      <c r="C20" s="193" t="s">
        <v>262</v>
      </c>
      <c r="D20" s="178">
        <v>1</v>
      </c>
      <c r="E20" s="178">
        <v>1</v>
      </c>
      <c r="F20" s="178" t="s">
        <v>114</v>
      </c>
    </row>
    <row r="21" spans="1:6" ht="15.75" customHeight="1">
      <c r="A21" s="176">
        <v>15</v>
      </c>
      <c r="B21" s="177" t="s">
        <v>13</v>
      </c>
      <c r="C21" s="193" t="s">
        <v>263</v>
      </c>
      <c r="D21" s="178">
        <v>2</v>
      </c>
      <c r="E21" s="178">
        <v>2</v>
      </c>
      <c r="F21" s="178">
        <v>1</v>
      </c>
    </row>
    <row r="22" spans="1:6" ht="15.75" customHeight="1">
      <c r="A22" s="176">
        <v>16</v>
      </c>
      <c r="B22" s="177" t="s">
        <v>14</v>
      </c>
      <c r="C22" s="193" t="s">
        <v>283</v>
      </c>
      <c r="D22" s="178">
        <v>2</v>
      </c>
      <c r="E22" s="178">
        <v>2</v>
      </c>
      <c r="F22" s="178">
        <v>0.5</v>
      </c>
    </row>
    <row r="23" spans="1:6" ht="16.5" customHeight="1">
      <c r="A23" s="176">
        <v>17</v>
      </c>
      <c r="B23" s="177" t="s">
        <v>60</v>
      </c>
      <c r="C23" s="193" t="s">
        <v>294</v>
      </c>
      <c r="D23" s="178">
        <v>2.5</v>
      </c>
      <c r="E23" s="178">
        <v>2</v>
      </c>
      <c r="F23" s="178">
        <v>0.5</v>
      </c>
    </row>
    <row r="24" spans="1:6" ht="15.75" customHeight="1">
      <c r="A24" s="176">
        <v>18</v>
      </c>
      <c r="B24" s="177" t="s">
        <v>15</v>
      </c>
      <c r="C24" s="278" t="s">
        <v>284</v>
      </c>
      <c r="D24" s="178">
        <v>1</v>
      </c>
      <c r="E24" s="178">
        <v>1</v>
      </c>
      <c r="F24" s="178">
        <v>0.5</v>
      </c>
    </row>
    <row r="25" spans="1:6" ht="15.75" customHeight="1">
      <c r="A25" s="176">
        <v>19</v>
      </c>
      <c r="B25" s="177" t="s">
        <v>105</v>
      </c>
      <c r="C25" s="280"/>
      <c r="D25" s="178">
        <v>0.5</v>
      </c>
      <c r="E25" s="178">
        <v>0.5</v>
      </c>
      <c r="F25" s="178" t="s">
        <v>114</v>
      </c>
    </row>
    <row r="26" spans="1:6" ht="15.75" customHeight="1">
      <c r="A26" s="176">
        <v>20</v>
      </c>
      <c r="B26" s="177" t="s">
        <v>106</v>
      </c>
      <c r="C26" s="279"/>
      <c r="D26" s="178">
        <v>0.5</v>
      </c>
      <c r="E26" s="178">
        <v>0.5</v>
      </c>
      <c r="F26" s="178" t="s">
        <v>114</v>
      </c>
    </row>
    <row r="27" spans="1:6" ht="15.75" customHeight="1">
      <c r="A27" s="176">
        <v>21</v>
      </c>
      <c r="B27" s="177" t="s">
        <v>16</v>
      </c>
      <c r="C27" s="193" t="s">
        <v>285</v>
      </c>
      <c r="D27" s="178">
        <v>1</v>
      </c>
      <c r="E27" s="178">
        <v>1</v>
      </c>
      <c r="F27" s="178">
        <v>0.75</v>
      </c>
    </row>
    <row r="28" spans="1:6" ht="15.75" customHeight="1">
      <c r="A28" s="176">
        <v>22</v>
      </c>
      <c r="B28" s="177" t="s">
        <v>108</v>
      </c>
      <c r="C28" s="193"/>
      <c r="D28" s="178">
        <v>0.5</v>
      </c>
      <c r="E28" s="178" t="s">
        <v>114</v>
      </c>
      <c r="F28" s="178" t="s">
        <v>114</v>
      </c>
    </row>
    <row r="29" spans="1:6" ht="15.75" customHeight="1">
      <c r="A29" s="176">
        <v>23</v>
      </c>
      <c r="B29" s="177" t="s">
        <v>17</v>
      </c>
      <c r="C29" s="193" t="s">
        <v>264</v>
      </c>
      <c r="D29" s="178">
        <v>2.5</v>
      </c>
      <c r="E29" s="178">
        <v>2.25</v>
      </c>
      <c r="F29" s="178">
        <v>0.5</v>
      </c>
    </row>
    <row r="30" spans="1:6" ht="15.75" customHeight="1">
      <c r="A30" s="176">
        <v>24</v>
      </c>
      <c r="B30" s="177" t="s">
        <v>107</v>
      </c>
      <c r="C30" s="193" t="s">
        <v>265</v>
      </c>
      <c r="D30" s="178">
        <v>1</v>
      </c>
      <c r="E30" s="178">
        <v>1</v>
      </c>
      <c r="F30" s="178" t="s">
        <v>114</v>
      </c>
    </row>
    <row r="31" spans="1:6" ht="15.75" customHeight="1">
      <c r="A31" s="176">
        <v>25</v>
      </c>
      <c r="B31" s="177" t="s">
        <v>18</v>
      </c>
      <c r="C31" s="193" t="s">
        <v>266</v>
      </c>
      <c r="D31" s="178">
        <v>3</v>
      </c>
      <c r="E31" s="178">
        <v>3</v>
      </c>
      <c r="F31" s="178">
        <v>3</v>
      </c>
    </row>
    <row r="32" spans="1:6" ht="15.75" customHeight="1">
      <c r="A32" s="176">
        <v>26</v>
      </c>
      <c r="B32" s="177" t="s">
        <v>19</v>
      </c>
      <c r="C32" s="193" t="s">
        <v>286</v>
      </c>
      <c r="D32" s="178">
        <v>2</v>
      </c>
      <c r="E32" s="178">
        <v>2</v>
      </c>
      <c r="F32" s="178">
        <v>0.75</v>
      </c>
    </row>
    <row r="33" spans="1:6" ht="15.75" customHeight="1">
      <c r="A33" s="176">
        <v>27</v>
      </c>
      <c r="B33" s="177" t="s">
        <v>20</v>
      </c>
      <c r="C33" s="193" t="s">
        <v>267</v>
      </c>
      <c r="D33" s="178">
        <v>1</v>
      </c>
      <c r="E33" s="178">
        <v>1</v>
      </c>
      <c r="F33" s="178">
        <v>0.5</v>
      </c>
    </row>
    <row r="34" spans="1:6" ht="15.75" customHeight="1">
      <c r="A34" s="176">
        <v>28</v>
      </c>
      <c r="B34" s="177" t="s">
        <v>21</v>
      </c>
      <c r="C34" s="193" t="s">
        <v>268</v>
      </c>
      <c r="D34" s="178">
        <v>2</v>
      </c>
      <c r="E34" s="178">
        <v>1</v>
      </c>
      <c r="F34" s="178" t="s">
        <v>114</v>
      </c>
    </row>
    <row r="35" spans="1:6" ht="15.75" customHeight="1">
      <c r="A35" s="176">
        <v>29</v>
      </c>
      <c r="B35" s="177" t="s">
        <v>22</v>
      </c>
      <c r="C35" s="193" t="s">
        <v>269</v>
      </c>
      <c r="D35" s="178">
        <v>2</v>
      </c>
      <c r="E35" s="178">
        <v>2</v>
      </c>
      <c r="F35" s="178">
        <v>1</v>
      </c>
    </row>
    <row r="36" spans="1:6" ht="15.75" customHeight="1">
      <c r="A36" s="176">
        <v>30</v>
      </c>
      <c r="B36" s="177" t="s">
        <v>23</v>
      </c>
      <c r="C36" s="193" t="s">
        <v>270</v>
      </c>
      <c r="D36" s="178" t="s">
        <v>114</v>
      </c>
      <c r="E36" s="178" t="s">
        <v>114</v>
      </c>
      <c r="F36" s="178">
        <v>3</v>
      </c>
    </row>
    <row r="37" spans="1:6" ht="15.75" customHeight="1">
      <c r="A37" s="176">
        <v>31</v>
      </c>
      <c r="B37" s="177" t="s">
        <v>271</v>
      </c>
      <c r="C37" s="193" t="s">
        <v>272</v>
      </c>
      <c r="D37" s="178" t="s">
        <v>233</v>
      </c>
      <c r="E37" s="178">
        <v>1</v>
      </c>
      <c r="F37" s="178">
        <v>1</v>
      </c>
    </row>
    <row r="38" spans="1:6" ht="17.25" customHeight="1">
      <c r="A38" s="176"/>
      <c r="B38" s="181" t="s">
        <v>24</v>
      </c>
      <c r="C38" s="194"/>
      <c r="D38" s="182">
        <f>SUM(D7:D37)</f>
        <v>90.75</v>
      </c>
      <c r="E38" s="183">
        <f>SUM(E7:E37)</f>
        <v>78.88</v>
      </c>
      <c r="F38" s="182">
        <f>SUM(F7:F37)</f>
        <v>26</v>
      </c>
    </row>
    <row r="39" spans="4:5" ht="15">
      <c r="D39" s="30"/>
      <c r="E39" s="30"/>
    </row>
    <row r="40" ht="15.75" customHeight="1" hidden="1">
      <c r="A40" s="184" t="s">
        <v>62</v>
      </c>
    </row>
    <row r="41" ht="15.75" customHeight="1" hidden="1">
      <c r="A41" s="185" t="s">
        <v>115</v>
      </c>
    </row>
    <row r="42" spans="1:6" ht="21" customHeight="1">
      <c r="A42" s="186"/>
      <c r="B42" s="1" t="s">
        <v>273</v>
      </c>
      <c r="F42" s="186"/>
    </row>
    <row r="43" spans="1:6" ht="15">
      <c r="A43" s="186"/>
      <c r="F43" s="186"/>
    </row>
    <row r="44" spans="1:4" s="188" customFormat="1" ht="15">
      <c r="A44" s="187" t="s">
        <v>193</v>
      </c>
      <c r="D44" s="187"/>
    </row>
    <row r="45" spans="1:6" ht="15">
      <c r="A45" s="1"/>
      <c r="B45" s="196" t="s">
        <v>293</v>
      </c>
      <c r="F45" s="186"/>
    </row>
    <row r="46" spans="2:6" ht="15">
      <c r="B46" s="276" t="s">
        <v>274</v>
      </c>
      <c r="C46" s="276"/>
      <c r="D46" s="276"/>
      <c r="E46" s="276"/>
      <c r="F46" s="276"/>
    </row>
    <row r="47" spans="2:6" ht="15">
      <c r="B47" s="186" t="s">
        <v>275</v>
      </c>
      <c r="C47" s="186"/>
      <c r="D47" s="186"/>
      <c r="E47" s="186"/>
      <c r="F47" s="186"/>
    </row>
    <row r="48" spans="2:6" ht="15">
      <c r="B48" s="186" t="s">
        <v>276</v>
      </c>
      <c r="C48" s="186"/>
      <c r="D48" s="186"/>
      <c r="E48" s="186"/>
      <c r="F48" s="186"/>
    </row>
    <row r="49" spans="2:6" ht="15">
      <c r="B49" s="276" t="s">
        <v>277</v>
      </c>
      <c r="C49" s="276"/>
      <c r="D49" s="276"/>
      <c r="E49" s="276"/>
      <c r="F49" s="276"/>
    </row>
    <row r="50" spans="2:6" ht="12.75" customHeight="1">
      <c r="B50" s="186" t="s">
        <v>278</v>
      </c>
      <c r="C50" s="186"/>
      <c r="D50" s="186"/>
      <c r="E50" s="186"/>
      <c r="F50" s="186"/>
    </row>
    <row r="51" spans="3:6" ht="39" customHeight="1">
      <c r="C51" s="186"/>
      <c r="D51" s="186"/>
      <c r="E51" s="186"/>
      <c r="F51" s="186"/>
    </row>
    <row r="52" spans="2:6" ht="66" customHeight="1">
      <c r="B52" s="189" t="s">
        <v>279</v>
      </c>
      <c r="C52" s="186"/>
      <c r="D52" s="186"/>
      <c r="E52" s="186"/>
      <c r="F52" s="186"/>
    </row>
    <row r="54" ht="15">
      <c r="B54" s="190" t="s">
        <v>280</v>
      </c>
    </row>
    <row r="55" spans="2:3" ht="15">
      <c r="B55" s="30"/>
      <c r="C55" s="30"/>
    </row>
    <row r="77" ht="12.75" customHeight="1" hidden="1"/>
    <row r="104" ht="12.75" customHeight="1"/>
    <row r="105" ht="38.25" customHeight="1"/>
    <row r="107" ht="83.25" customHeight="1"/>
    <row r="147" ht="12.75" customHeight="1"/>
    <row r="148" ht="83.25" customHeight="1"/>
    <row r="149" ht="63.75" customHeight="1"/>
  </sheetData>
  <sheetProtection/>
  <mergeCells count="6">
    <mergeCell ref="B49:F49"/>
    <mergeCell ref="A4:F4"/>
    <mergeCell ref="C8:C9"/>
    <mergeCell ref="C24:C26"/>
    <mergeCell ref="B46:F46"/>
    <mergeCell ref="E3:F3"/>
  </mergeCells>
  <printOptions/>
  <pageMargins left="0.2" right="0.1968503937007874" top="0.4724409448818898" bottom="0.2362204724409449" header="0.15748031496062992" footer="0.2362204724409449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view="pageBreakPreview" zoomScaleSheetLayoutView="100" zoomScalePageLayoutView="0" workbookViewId="0" topLeftCell="A1">
      <selection activeCell="D3" sqref="D3:E3"/>
    </sheetView>
  </sheetViews>
  <sheetFormatPr defaultColWidth="9.140625" defaultRowHeight="12.75"/>
  <cols>
    <col min="1" max="1" width="30.00390625" style="0" customWidth="1"/>
    <col min="2" max="2" width="17.28125" style="0" customWidth="1"/>
    <col min="3" max="3" width="18.00390625" style="0" customWidth="1"/>
    <col min="4" max="4" width="18.140625" style="0" customWidth="1"/>
    <col min="5" max="5" width="15.140625" style="0" customWidth="1"/>
  </cols>
  <sheetData>
    <row r="1" ht="12.75">
      <c r="E1" s="53" t="s">
        <v>63</v>
      </c>
    </row>
    <row r="2" ht="12.75">
      <c r="E2" s="53" t="s">
        <v>235</v>
      </c>
    </row>
    <row r="3" spans="1:5" ht="12" customHeight="1">
      <c r="A3" s="27"/>
      <c r="B3" s="27"/>
      <c r="C3" s="27"/>
      <c r="D3" s="293" t="str">
        <f>1!D3</f>
        <v>Nr.8.1  din  20  decembrie 2018</v>
      </c>
      <c r="E3" s="293"/>
    </row>
    <row r="4" spans="1:5" ht="12" customHeight="1">
      <c r="A4" s="27"/>
      <c r="B4" s="27"/>
      <c r="C4" s="27"/>
      <c r="D4" s="28"/>
      <c r="E4" s="28"/>
    </row>
    <row r="5" spans="1:5" s="2" customFormat="1" ht="94.5" customHeight="1">
      <c r="A5" s="285" t="s">
        <v>243</v>
      </c>
      <c r="B5" s="285"/>
      <c r="C5" s="285"/>
      <c r="D5" s="285"/>
      <c r="E5" s="285"/>
    </row>
    <row r="6" spans="1:9" s="2" customFormat="1" ht="38.25" customHeight="1">
      <c r="A6" s="286" t="s">
        <v>198</v>
      </c>
      <c r="B6" s="287" t="s">
        <v>57</v>
      </c>
      <c r="C6" s="287" t="s">
        <v>50</v>
      </c>
      <c r="D6" s="286" t="s">
        <v>199</v>
      </c>
      <c r="E6" s="286" t="s">
        <v>42</v>
      </c>
      <c r="F6" s="282"/>
      <c r="G6" s="12"/>
      <c r="H6" s="12"/>
      <c r="I6" s="12"/>
    </row>
    <row r="7" spans="1:9" s="2" customFormat="1" ht="52.5" customHeight="1">
      <c r="A7" s="286"/>
      <c r="B7" s="288"/>
      <c r="C7" s="288"/>
      <c r="D7" s="286"/>
      <c r="E7" s="286"/>
      <c r="F7" s="282"/>
      <c r="G7" s="12"/>
      <c r="H7" s="12"/>
      <c r="I7" s="12"/>
    </row>
    <row r="8" spans="1:9" s="2" customFormat="1" ht="123" customHeight="1">
      <c r="A8" s="144" t="s">
        <v>200</v>
      </c>
      <c r="B8" s="138" t="s">
        <v>226</v>
      </c>
      <c r="C8" s="141" t="s">
        <v>43</v>
      </c>
      <c r="D8" s="143">
        <v>0.35</v>
      </c>
      <c r="E8" s="143">
        <v>0.35</v>
      </c>
      <c r="G8" s="12"/>
      <c r="H8" s="64"/>
      <c r="I8" s="12"/>
    </row>
    <row r="9" spans="1:9" s="2" customFormat="1" ht="123" customHeight="1">
      <c r="A9" s="144" t="s">
        <v>202</v>
      </c>
      <c r="B9" s="138" t="s">
        <v>251</v>
      </c>
      <c r="C9" s="141" t="s">
        <v>43</v>
      </c>
      <c r="D9" s="143">
        <v>0.35</v>
      </c>
      <c r="E9" s="143">
        <v>0.35</v>
      </c>
      <c r="G9" s="12"/>
      <c r="H9" s="139"/>
      <c r="I9" s="12"/>
    </row>
    <row r="10" spans="1:9" s="2" customFormat="1" ht="123" customHeight="1">
      <c r="A10" s="144" t="s">
        <v>201</v>
      </c>
      <c r="B10" s="138" t="s">
        <v>252</v>
      </c>
      <c r="C10" s="142" t="s">
        <v>44</v>
      </c>
      <c r="D10" s="143">
        <v>0.15</v>
      </c>
      <c r="E10" s="143">
        <v>0.15</v>
      </c>
      <c r="G10" s="12"/>
      <c r="H10" s="12"/>
      <c r="I10" s="12"/>
    </row>
    <row r="11" spans="1:9" s="2" customFormat="1" ht="15.75">
      <c r="A11" s="140"/>
      <c r="B11" s="140"/>
      <c r="C11" s="140"/>
      <c r="D11" s="140"/>
      <c r="E11" s="56"/>
      <c r="G11" s="12"/>
      <c r="H11" s="12"/>
      <c r="I11" s="12"/>
    </row>
    <row r="12" spans="1:9" s="2" customFormat="1" ht="17.25" customHeight="1">
      <c r="A12" s="283" t="s">
        <v>56</v>
      </c>
      <c r="B12" s="283"/>
      <c r="C12" s="283"/>
      <c r="D12" s="283"/>
      <c r="E12" s="284"/>
      <c r="F12" s="12"/>
      <c r="G12" s="12"/>
      <c r="H12" s="12"/>
      <c r="I12" s="12"/>
    </row>
    <row r="13" spans="1:6" ht="46.5" customHeight="1">
      <c r="A13" s="281" t="s">
        <v>234</v>
      </c>
      <c r="B13" s="281"/>
      <c r="C13" s="281"/>
      <c r="D13" s="281"/>
      <c r="E13" s="281"/>
      <c r="F13" s="29"/>
    </row>
    <row r="14" spans="1:6" s="113" customFormat="1" ht="72" customHeight="1">
      <c r="A14" s="112" t="s">
        <v>193</v>
      </c>
      <c r="B14" s="145"/>
      <c r="C14" s="112"/>
      <c r="D14" s="145"/>
      <c r="E14" s="145"/>
      <c r="F14" s="145"/>
    </row>
    <row r="27" ht="35.25" customHeight="1"/>
    <row r="28" ht="35.25" customHeight="1"/>
  </sheetData>
  <sheetProtection/>
  <mergeCells count="10">
    <mergeCell ref="D3:E3"/>
    <mergeCell ref="A13:E13"/>
    <mergeCell ref="F6:F7"/>
    <mergeCell ref="A12:E12"/>
    <mergeCell ref="A5:E5"/>
    <mergeCell ref="A6:A7"/>
    <mergeCell ref="B6:B7"/>
    <mergeCell ref="C6:C7"/>
    <mergeCell ref="D6:D7"/>
    <mergeCell ref="E6:E7"/>
  </mergeCells>
  <printOptions/>
  <pageMargins left="0.9" right="0.15748031496062992" top="0.5" bottom="0.984251968503937" header="0.1968503937007874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G41" sqref="G4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primaria</cp:lastModifiedBy>
  <cp:lastPrinted>2018-12-17T14:48:47Z</cp:lastPrinted>
  <dcterms:created xsi:type="dcterms:W3CDTF">1996-10-08T23:32:33Z</dcterms:created>
  <dcterms:modified xsi:type="dcterms:W3CDTF">2018-12-19T07:00:44Z</dcterms:modified>
  <cp:category/>
  <cp:version/>
  <cp:contentType/>
  <cp:contentStatus/>
</cp:coreProperties>
</file>