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Print_Titles" localSheetId="0">Лист2!$4:$5</definedName>
  </definedNames>
  <calcPr calcId="124519"/>
</workbook>
</file>

<file path=xl/calcChain.xml><?xml version="1.0" encoding="utf-8"?>
<calcChain xmlns="http://schemas.openxmlformats.org/spreadsheetml/2006/main">
  <c r="P57" i="2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4"/>
  <c r="P45"/>
  <c r="P46"/>
  <c r="P47"/>
  <c r="P48"/>
  <c r="P49"/>
  <c r="P51"/>
  <c r="P52"/>
  <c r="P53"/>
  <c r="P54"/>
  <c r="P55"/>
  <c r="P58"/>
  <c r="P59"/>
  <c r="P60"/>
  <c r="P61"/>
  <c r="P62"/>
  <c r="P63"/>
  <c r="P64"/>
  <c r="P65"/>
  <c r="J56"/>
  <c r="J50"/>
  <c r="J42"/>
  <c r="J8"/>
  <c r="K42"/>
  <c r="K8"/>
  <c r="N43"/>
  <c r="P43" s="1"/>
  <c r="J7" l="1"/>
  <c r="K56"/>
  <c r="K50"/>
  <c r="K7" s="1"/>
  <c r="L56"/>
  <c r="L50"/>
  <c r="L42"/>
  <c r="L8"/>
  <c r="N8"/>
  <c r="P8" s="1"/>
  <c r="N50"/>
  <c r="P50" s="1"/>
  <c r="H50"/>
  <c r="F50"/>
  <c r="D50"/>
  <c r="H56"/>
  <c r="F56"/>
  <c r="D56"/>
  <c r="N42"/>
  <c r="P42" s="1"/>
  <c r="H42"/>
  <c r="F42"/>
  <c r="D42"/>
  <c r="L7" l="1"/>
  <c r="M42" s="1"/>
  <c r="N56"/>
  <c r="P56" s="1"/>
  <c r="D8"/>
  <c r="D7" s="1"/>
  <c r="E50" s="1"/>
  <c r="F8"/>
  <c r="F7" s="1"/>
  <c r="G50" s="1"/>
  <c r="H8"/>
  <c r="M56" l="1"/>
  <c r="M50"/>
  <c r="M8"/>
  <c r="N7"/>
  <c r="H7"/>
  <c r="I42" s="1"/>
  <c r="E8"/>
  <c r="E42"/>
  <c r="G42"/>
  <c r="G8"/>
  <c r="E56"/>
  <c r="G56"/>
  <c r="O50" l="1"/>
  <c r="P7"/>
  <c r="M7"/>
  <c r="O56"/>
  <c r="O42"/>
  <c r="O8"/>
  <c r="I50"/>
  <c r="I56"/>
  <c r="I8"/>
  <c r="E7"/>
  <c r="G7"/>
  <c r="O7" l="1"/>
  <c r="I7"/>
</calcChain>
</file>

<file path=xl/sharedStrings.xml><?xml version="1.0" encoding="utf-8"?>
<sst xmlns="http://schemas.openxmlformats.org/spreadsheetml/2006/main" count="134" uniqueCount="131">
  <si>
    <t>Impozitul funciar pe terenurile cu destinaţie agricolă cu excepţia gospodăriilor ţărăneşti (de fermier)</t>
  </si>
  <si>
    <t>Impozitul pe bunurile imobiliare ale persoanelor juridice</t>
  </si>
  <si>
    <t>Taxa pentru amenajarea teritoriului</t>
  </si>
  <si>
    <t>Taxa pentru apă</t>
  </si>
  <si>
    <t>DENUMIREA INDICATORULUI</t>
  </si>
  <si>
    <t>Cod ECO</t>
  </si>
  <si>
    <t>DEVIERI</t>
  </si>
  <si>
    <t>A</t>
  </si>
  <si>
    <t>I. Venituri, total</t>
  </si>
  <si>
    <t>1. Venituri proprii</t>
  </si>
  <si>
    <t>113110</t>
  </si>
  <si>
    <t>Impozitul funciar pe terenurile cu destinaţie agricolă  de la gospodăriile ţărăneşti (de fermier)</t>
  </si>
  <si>
    <t>113120</t>
  </si>
  <si>
    <t>Impozitul funciar pe terenurile cu altă destinaţie decît cea agricolă</t>
  </si>
  <si>
    <t>113130</t>
  </si>
  <si>
    <t>Impozitul funciar pe păşuni şi fîneţe</t>
  </si>
  <si>
    <t>113150</t>
  </si>
  <si>
    <t>113210</t>
  </si>
  <si>
    <t>Impozitul pe bunurile imobiliare achitat de către persoanele juridice și fizice înregistrate în calitate de întreprinzător din valoarea estimată (de piață) a bunurilor imobiliare</t>
  </si>
  <si>
    <t>113230</t>
  </si>
  <si>
    <t>Impozitul pe bunurile imobiliare achitat de către persoanele fizice – cetăţeni din valoarea estimată (de piaţă) a bunurilor imobiliare</t>
  </si>
  <si>
    <t>113240</t>
  </si>
  <si>
    <t>Impozit privat încasat în bugetul local de nivelul I</t>
  </si>
  <si>
    <t>113313</t>
  </si>
  <si>
    <t>Taxa de piata</t>
  </si>
  <si>
    <t>114411</t>
  </si>
  <si>
    <t>114412</t>
  </si>
  <si>
    <t>Taxa pentru prestarea serviciilor de transport</t>
  </si>
  <si>
    <t>114413</t>
  </si>
  <si>
    <t>Taxa de plasare a publicității</t>
  </si>
  <si>
    <t>114414</t>
  </si>
  <si>
    <t>Taxa pentru dispozitive publicitare</t>
  </si>
  <si>
    <t>114415</t>
  </si>
  <si>
    <t>Taxa pentru parcare</t>
  </si>
  <si>
    <t>114416</t>
  </si>
  <si>
    <t>Taxa pentru unitățile comerciale și/sau de prestări servicii</t>
  </si>
  <si>
    <t>114418</t>
  </si>
  <si>
    <t>Taxa pentru patenta de întreprinzinzător</t>
  </si>
  <si>
    <t>114522</t>
  </si>
  <si>
    <t>114611</t>
  </si>
  <si>
    <t>131223</t>
  </si>
  <si>
    <t>Dobînzi încasate la soldurile mijloacelor  bănești la conturile bancare  ale proiectelor finanțate din surse externe conform prevederilor acordurilor</t>
  </si>
  <si>
    <t>141117</t>
  </si>
  <si>
    <t>Arenda terenurilor cu destinaţie agricolă încasată în bugetul local de nivelul I</t>
  </si>
  <si>
    <t>Arenda terenurilor cu altă destinaţie decît cea agricolă încasată în bugetul local de nivelul I</t>
  </si>
  <si>
    <t>Taxa de organizare a licitațiilor și loteriilor pe teritoriul UAT</t>
  </si>
  <si>
    <t>Taxa de înregistrare a asociațiilor obștești</t>
  </si>
  <si>
    <t>Plata pentru certificatele de urbanism şi autorizările de construire sau desfiinţare în bugetul local de nivelul I</t>
  </si>
  <si>
    <t>142215</t>
  </si>
  <si>
    <t>Plata pentru locațiunea bunurilor patrimoniului public încasată în bugetul local de nivelul I</t>
  </si>
  <si>
    <t>Amenzi și sancțiuni contravenționale încasate în bugetul local de nivelul I</t>
  </si>
  <si>
    <t>143130</t>
  </si>
  <si>
    <t>Alte venituri încasate în bugetele locale de nivelul I</t>
  </si>
  <si>
    <t>145142</t>
  </si>
  <si>
    <t>2. Defalcări de la impozitele și taxele de stat</t>
  </si>
  <si>
    <t>Impozit pe venitul reţinut din salariu</t>
  </si>
  <si>
    <t>111110</t>
  </si>
  <si>
    <t>Impozitul pe venitul persoanelor fizice spre plată/achitat</t>
  </si>
  <si>
    <t>111121</t>
  </si>
  <si>
    <t>Impozit pe venitul aferent operaţiunilor de predare în posesie şi/sau folosinţă a proprietăţii imobiliare</t>
  </si>
  <si>
    <t>111130</t>
  </si>
  <si>
    <t>3. Resurse colectate de autorități/instituţii</t>
  </si>
  <si>
    <t>142310</t>
  </si>
  <si>
    <t>4. Transferuri</t>
  </si>
  <si>
    <t>Transferuri curente primite cu destinaţie specială între instituțiile bugetului de stat și instituțiile bugetelor locale de nivelul I,pentru învățămîntul preșcolar, , secundar-general, special și complementar(extrașcolar)</t>
  </si>
  <si>
    <t>191211</t>
  </si>
  <si>
    <t>Transferuri curente primite cu destinaţie specială între instituțiile bugetului de stat și instituțiile bugetelor locale de nivelul I,pentru infrastructura drumurilor</t>
  </si>
  <si>
    <t>191216</t>
  </si>
  <si>
    <t>191231</t>
  </si>
  <si>
    <t>Transferuri capitale primite  cu destinaţie specială între instituțiile bugetului de stat și instituțiile bugetelor locale de nivelul I</t>
  </si>
  <si>
    <t>191420</t>
  </si>
  <si>
    <t>Transferuri curente primite cu destinaţie specială  între bugetele locale de niv.II și  bugetele locale de nivelul I între UAT</t>
  </si>
  <si>
    <t>193111</t>
  </si>
  <si>
    <t>Transferuri capitale primite cu destinaţie specială  între bugetele locale de niv.II și  bugetele locale de nivelul I între UAT</t>
  </si>
  <si>
    <t>193120</t>
  </si>
  <si>
    <t xml:space="preserve">Elaborat, </t>
  </si>
  <si>
    <t>Contabil-şef                                                      Larisa Vitiuc</t>
  </si>
  <si>
    <t>Realizări  anul 2015</t>
  </si>
  <si>
    <t>Realizări  anul 2016</t>
  </si>
  <si>
    <t>Suma  acumulata    (mii lei)</t>
  </si>
  <si>
    <t>inclusiv pe Coduri   ECO</t>
  </si>
  <si>
    <t>111220</t>
  </si>
  <si>
    <t>111210</t>
  </si>
  <si>
    <t>111230</t>
  </si>
  <si>
    <t>111240</t>
  </si>
  <si>
    <t>Impozitul pe venitul obținut din act.de întrepr.</t>
  </si>
  <si>
    <t>Imp. Pe venitul reținut la sursa de plată</t>
  </si>
  <si>
    <t>Imp.pe venit reț din suma devidentelor  achitate și venit.îndreptate fondatorilor</t>
  </si>
  <si>
    <t>Imp.pe venit din activitate operațională</t>
  </si>
  <si>
    <t>Mijloacele fondurilor speciale</t>
  </si>
  <si>
    <t>Proiecte investiționale</t>
  </si>
  <si>
    <t>Granturi</t>
  </si>
  <si>
    <t>141111</t>
  </si>
  <si>
    <t xml:space="preserve">Dobînzi încasate la soldurile mijloacelor  bănești la conturile bancare  </t>
  </si>
  <si>
    <t>113140</t>
  </si>
  <si>
    <t>Imp.funciar încasat de la persoanele fizice</t>
  </si>
  <si>
    <t>113220</t>
  </si>
  <si>
    <t>144113</t>
  </si>
  <si>
    <t>144213</t>
  </si>
  <si>
    <t>Resurse atrase.total</t>
  </si>
  <si>
    <t>114423</t>
  </si>
  <si>
    <t>Taxa de aplicare a simbolicii locale</t>
  </si>
  <si>
    <t>Transferuri curente primite cu destinaţie generală  între instituțiile bugetului de stat și instituțiile bugetelor locale de nivelul I(Fondul rutier)</t>
  </si>
  <si>
    <t>contribuții locale în cadrul proiectelor inv.</t>
  </si>
  <si>
    <t>diferenta de curs valutar</t>
  </si>
  <si>
    <t>420000</t>
  </si>
  <si>
    <t xml:space="preserve">Ponderea în totalul  veniturilor acumulate(%)   </t>
  </si>
  <si>
    <t xml:space="preserve">Ponderea în totalul  veniturilor acumulate    (%)   </t>
  </si>
  <si>
    <t>Suma  spre acumulare    (mii lei)</t>
  </si>
  <si>
    <t xml:space="preserve">Ponderea în totalul  veniturilor acumula   (%)   </t>
  </si>
  <si>
    <t>tabel nr.1</t>
  </si>
  <si>
    <t>Realizări  anul 2017</t>
  </si>
  <si>
    <t>Suma  acumulata       (mii lei)</t>
  </si>
  <si>
    <t>Proiect pentru anul 2019</t>
  </si>
  <si>
    <t>Realizări  anul 2018</t>
  </si>
  <si>
    <t>Suma scontată spre  acumulare       (mii lei)</t>
  </si>
  <si>
    <t>191220</t>
  </si>
  <si>
    <t>191239</t>
  </si>
  <si>
    <t>Alte transferuri curente  primite cu  destinație generală  bugetelor locale de niv.I</t>
  </si>
  <si>
    <t>Evoluția veniturilor   bugetului orașului Durlești  pe anii 2015-2018(2019-proiect)</t>
  </si>
  <si>
    <t>acumulat la 01,12,2018</t>
  </si>
  <si>
    <t>142249</t>
  </si>
  <si>
    <t>Mijloace încasate în bugetul local  legat de excl.terenurilor din circulație agricolă</t>
  </si>
  <si>
    <t>191215</t>
  </si>
  <si>
    <t>Alte tr.curente primite cu destinație specială între BS și bugetele de niv.I</t>
  </si>
  <si>
    <t>Tr-ri capitale primite cu destinație specială</t>
  </si>
  <si>
    <t>Plan aprobat 2018</t>
  </si>
  <si>
    <t>Imp.f pe bunuri imobiliare încasat de la persoanele fizice</t>
  </si>
  <si>
    <t xml:space="preserve"> anul 2019                 către  anul 2018</t>
  </si>
  <si>
    <t>Suma  acumulata           (mii lei)</t>
  </si>
  <si>
    <t>Grranturi capitale primite de la Guvernele altor state  pentru proiecte finanțate din surse externe pentru buget local de niv.I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</si>
</sst>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%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2" borderId="0" xfId="0" applyFont="1" applyFill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top"/>
    </xf>
    <xf numFmtId="165" fontId="5" fillId="2" borderId="21" xfId="0" applyNumberFormat="1" applyFont="1" applyFill="1" applyBorder="1" applyAlignment="1">
      <alignment horizontal="center" vertical="top"/>
    </xf>
    <xf numFmtId="164" fontId="1" fillId="2" borderId="20" xfId="0" applyNumberFormat="1" applyFont="1" applyFill="1" applyBorder="1" applyAlignment="1">
      <alignment horizontal="center" vertical="center" wrapText="1"/>
    </xf>
    <xf numFmtId="165" fontId="1" fillId="2" borderId="21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165" fontId="6" fillId="3" borderId="21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165" fontId="1" fillId="3" borderId="2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/>
    <xf numFmtId="164" fontId="5" fillId="2" borderId="22" xfId="0" applyNumberFormat="1" applyFont="1" applyFill="1" applyBorder="1"/>
    <xf numFmtId="164" fontId="5" fillId="3" borderId="22" xfId="0" applyNumberFormat="1" applyFont="1" applyFill="1" applyBorder="1"/>
    <xf numFmtId="164" fontId="5" fillId="2" borderId="10" xfId="0" applyNumberFormat="1" applyFont="1" applyFill="1" applyBorder="1"/>
    <xf numFmtId="164" fontId="1" fillId="0" borderId="22" xfId="0" applyNumberFormat="1" applyFont="1" applyFill="1" applyBorder="1"/>
    <xf numFmtId="164" fontId="1" fillId="3" borderId="22" xfId="0" applyNumberFormat="1" applyFont="1" applyFill="1" applyBorder="1"/>
    <xf numFmtId="164" fontId="1" fillId="0" borderId="10" xfId="0" applyNumberFormat="1" applyFont="1" applyFill="1" applyBorder="1"/>
    <xf numFmtId="164" fontId="1" fillId="2" borderId="22" xfId="0" applyNumberFormat="1" applyFont="1" applyFill="1" applyBorder="1"/>
    <xf numFmtId="0" fontId="13" fillId="0" borderId="0" xfId="0" applyFont="1" applyFill="1" applyAlignment="1">
      <alignment horizontal="center"/>
    </xf>
    <xf numFmtId="164" fontId="1" fillId="2" borderId="4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/>
    <xf numFmtId="164" fontId="6" fillId="3" borderId="20" xfId="0" applyNumberFormat="1" applyFont="1" applyFill="1" applyBorder="1"/>
    <xf numFmtId="165" fontId="6" fillId="3" borderId="21" xfId="0" applyNumberFormat="1" applyFont="1" applyFill="1" applyBorder="1"/>
    <xf numFmtId="164" fontId="6" fillId="3" borderId="22" xfId="0" applyNumberFormat="1" applyFont="1" applyFill="1" applyBorder="1"/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indent="2"/>
    </xf>
    <xf numFmtId="0" fontId="4" fillId="4" borderId="3" xfId="0" applyFont="1" applyFill="1" applyBorder="1"/>
    <xf numFmtId="164" fontId="4" fillId="4" borderId="20" xfId="0" applyNumberFormat="1" applyFont="1" applyFill="1" applyBorder="1"/>
    <xf numFmtId="165" fontId="4" fillId="4" borderId="21" xfId="0" applyNumberFormat="1" applyFont="1" applyFill="1" applyBorder="1"/>
    <xf numFmtId="165" fontId="4" fillId="4" borderId="3" xfId="0" applyNumberFormat="1" applyFont="1" applyFill="1" applyBorder="1"/>
    <xf numFmtId="164" fontId="4" fillId="4" borderId="4" xfId="0" applyNumberFormat="1" applyFont="1" applyFill="1" applyBorder="1"/>
    <xf numFmtId="164" fontId="4" fillId="4" borderId="22" xfId="0" applyNumberFormat="1" applyFont="1" applyFill="1" applyBorder="1"/>
    <xf numFmtId="164" fontId="1" fillId="4" borderId="4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164" fontId="6" fillId="4" borderId="20" xfId="0" applyNumberFormat="1" applyFont="1" applyFill="1" applyBorder="1" applyAlignment="1">
      <alignment horizontal="center" vertical="center"/>
    </xf>
    <xf numFmtId="165" fontId="6" fillId="4" borderId="2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topLeftCell="A52" zoomScaleSheetLayoutView="100" workbookViewId="0">
      <selection activeCell="D57" sqref="D57"/>
    </sheetView>
  </sheetViews>
  <sheetFormatPr defaultRowHeight="15.75"/>
  <cols>
    <col min="1" max="1" width="32.85546875" style="1" customWidth="1"/>
    <col min="2" max="2" width="6.5703125" style="1" customWidth="1"/>
    <col min="3" max="3" width="6.42578125" style="1" customWidth="1"/>
    <col min="4" max="4" width="13.28515625" style="1" customWidth="1"/>
    <col min="5" max="5" width="8.7109375" style="1" customWidth="1"/>
    <col min="6" max="6" width="12.7109375" style="1" customWidth="1"/>
    <col min="7" max="7" width="9.5703125" style="1" customWidth="1"/>
    <col min="8" max="8" width="12.5703125" style="1" customWidth="1"/>
    <col min="9" max="9" width="8.7109375" style="1" customWidth="1"/>
    <col min="10" max="10" width="12.42578125" style="1" customWidth="1"/>
    <col min="11" max="11" width="13" style="1" customWidth="1"/>
    <col min="12" max="12" width="12.28515625" style="1" customWidth="1"/>
    <col min="13" max="13" width="8.7109375" style="1" customWidth="1"/>
    <col min="14" max="14" width="12.7109375" style="1" customWidth="1"/>
    <col min="15" max="15" width="9.28515625" style="1" customWidth="1"/>
    <col min="16" max="16" width="11.5703125" style="1" customWidth="1"/>
    <col min="17" max="16384" width="9.140625" style="1"/>
  </cols>
  <sheetData>
    <row r="1" spans="1:16">
      <c r="E1" s="2"/>
      <c r="F1" s="2"/>
      <c r="G1" s="2"/>
      <c r="O1" s="1" t="s">
        <v>110</v>
      </c>
    </row>
    <row r="2" spans="1:16" ht="20.25">
      <c r="A2" s="50" t="s">
        <v>119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1" thickBot="1">
      <c r="A3" s="50" t="s">
        <v>80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.75" customHeight="1">
      <c r="A4" s="59" t="s">
        <v>4</v>
      </c>
      <c r="B4" s="60" t="s">
        <v>5</v>
      </c>
      <c r="C4" s="61" t="s">
        <v>5</v>
      </c>
      <c r="D4" s="62" t="s">
        <v>77</v>
      </c>
      <c r="E4" s="62"/>
      <c r="F4" s="63" t="s">
        <v>78</v>
      </c>
      <c r="G4" s="64"/>
      <c r="H4" s="63" t="s">
        <v>111</v>
      </c>
      <c r="I4" s="64"/>
      <c r="J4" s="65" t="s">
        <v>114</v>
      </c>
      <c r="K4" s="63"/>
      <c r="L4" s="63"/>
      <c r="M4" s="64"/>
      <c r="N4" s="65" t="s">
        <v>113</v>
      </c>
      <c r="O4" s="64"/>
      <c r="P4" s="66" t="s">
        <v>6</v>
      </c>
    </row>
    <row r="5" spans="1:16" ht="66" customHeight="1" thickBot="1">
      <c r="A5" s="67"/>
      <c r="B5" s="68"/>
      <c r="C5" s="69"/>
      <c r="D5" s="70" t="s">
        <v>129</v>
      </c>
      <c r="E5" s="70" t="s">
        <v>106</v>
      </c>
      <c r="F5" s="71" t="s">
        <v>79</v>
      </c>
      <c r="G5" s="72" t="s">
        <v>107</v>
      </c>
      <c r="H5" s="73" t="s">
        <v>112</v>
      </c>
      <c r="I5" s="74" t="s">
        <v>106</v>
      </c>
      <c r="J5" s="70" t="s">
        <v>126</v>
      </c>
      <c r="K5" s="70" t="s">
        <v>120</v>
      </c>
      <c r="L5" s="73" t="s">
        <v>115</v>
      </c>
      <c r="M5" s="74" t="s">
        <v>106</v>
      </c>
      <c r="N5" s="75" t="s">
        <v>108</v>
      </c>
      <c r="O5" s="72" t="s">
        <v>109</v>
      </c>
      <c r="P5" s="76" t="s">
        <v>128</v>
      </c>
    </row>
    <row r="6" spans="1:16" s="3" customFormat="1">
      <c r="A6" s="85" t="s">
        <v>7</v>
      </c>
      <c r="B6" s="85"/>
      <c r="C6" s="86">
        <v>1</v>
      </c>
      <c r="D6" s="87">
        <v>4</v>
      </c>
      <c r="E6" s="88"/>
      <c r="F6" s="89">
        <v>5</v>
      </c>
      <c r="G6" s="88"/>
      <c r="H6" s="90"/>
      <c r="I6" s="88"/>
      <c r="J6" s="87"/>
      <c r="K6" s="87"/>
      <c r="L6" s="87"/>
      <c r="M6" s="87"/>
      <c r="N6" s="90"/>
      <c r="O6" s="88">
        <v>6</v>
      </c>
      <c r="P6" s="91">
        <v>9</v>
      </c>
    </row>
    <row r="7" spans="1:16">
      <c r="A7" s="77" t="s">
        <v>8</v>
      </c>
      <c r="B7" s="77"/>
      <c r="C7" s="78"/>
      <c r="D7" s="79">
        <f>D8+D42+D50+D56</f>
        <v>53475.1</v>
      </c>
      <c r="E7" s="80">
        <f>E8+E42+E50+E56</f>
        <v>1</v>
      </c>
      <c r="F7" s="79">
        <f>F8+F42+F50+F56</f>
        <v>35676.899999999994</v>
      </c>
      <c r="G7" s="81">
        <f>G8+G42+G50+G56</f>
        <v>1</v>
      </c>
      <c r="H7" s="82">
        <f>H8+H42+H50+H56</f>
        <v>40129</v>
      </c>
      <c r="I7" s="80">
        <f>I8+I42+I50+I56</f>
        <v>1</v>
      </c>
      <c r="J7" s="82">
        <f>J8+J42+J50+J56</f>
        <v>26352.2</v>
      </c>
      <c r="K7" s="82">
        <f>K8+K42+K50+K56</f>
        <v>52075.5</v>
      </c>
      <c r="L7" s="82">
        <f>L8+L42+L50+L56</f>
        <v>60295.199999999997</v>
      </c>
      <c r="M7" s="80">
        <f>M8+M42+M50+M56</f>
        <v>1</v>
      </c>
      <c r="N7" s="83">
        <f>N8+N42+N50+N56</f>
        <v>36246.6</v>
      </c>
      <c r="O7" s="80">
        <f>O8+O42+O50+O56</f>
        <v>1</v>
      </c>
      <c r="P7" s="84">
        <f>N7-J7</f>
        <v>9894.3999999999978</v>
      </c>
    </row>
    <row r="8" spans="1:16">
      <c r="A8" s="54" t="s">
        <v>9</v>
      </c>
      <c r="B8" s="54"/>
      <c r="C8" s="55"/>
      <c r="D8" s="56">
        <f>SUM(D9:D40)</f>
        <v>4266.5000000000009</v>
      </c>
      <c r="E8" s="57">
        <f>D8/D7</f>
        <v>7.9784797036377697E-2</v>
      </c>
      <c r="F8" s="56">
        <f>SUM(F9:F40)</f>
        <v>4235.1999999999989</v>
      </c>
      <c r="G8" s="57">
        <f>F8/F7</f>
        <v>0.11870986548719198</v>
      </c>
      <c r="H8" s="58">
        <f>SUM(H9:H40)</f>
        <v>5423.7000000000016</v>
      </c>
      <c r="I8" s="57">
        <f>H8/H7</f>
        <v>0.1351566199008199</v>
      </c>
      <c r="J8" s="58">
        <f>SUM(J9:J40)</f>
        <v>5224.2</v>
      </c>
      <c r="K8" s="58">
        <f>SUM(K9:K40)</f>
        <v>8926.2000000000007</v>
      </c>
      <c r="L8" s="58">
        <f>SUM(L9:L40)</f>
        <v>9016.5000000000018</v>
      </c>
      <c r="M8" s="57">
        <f>L8/L7</f>
        <v>0.14953926680730809</v>
      </c>
      <c r="N8" s="58">
        <f>SUM(N9:N40)</f>
        <v>6590.9</v>
      </c>
      <c r="O8" s="57">
        <f>N8/N7</f>
        <v>0.18183498590212599</v>
      </c>
      <c r="P8" s="53">
        <f t="shared" ref="P8:P65" si="0">N8-J8</f>
        <v>1366.6999999999998</v>
      </c>
    </row>
    <row r="9" spans="1:16" ht="39">
      <c r="A9" s="4" t="s">
        <v>0</v>
      </c>
      <c r="B9" s="4">
        <v>114.01</v>
      </c>
      <c r="C9" s="12" t="s">
        <v>10</v>
      </c>
      <c r="D9" s="21">
        <v>10.1</v>
      </c>
      <c r="E9" s="22"/>
      <c r="F9" s="49">
        <v>8.4</v>
      </c>
      <c r="G9" s="22"/>
      <c r="H9" s="43">
        <v>26.8</v>
      </c>
      <c r="I9" s="22"/>
      <c r="J9" s="43">
        <v>21</v>
      </c>
      <c r="K9" s="43">
        <v>44.9</v>
      </c>
      <c r="L9" s="43">
        <v>50</v>
      </c>
      <c r="M9" s="22"/>
      <c r="N9" s="46">
        <v>21.2</v>
      </c>
      <c r="O9" s="22"/>
      <c r="P9" s="42">
        <f t="shared" si="0"/>
        <v>0.19999999999999929</v>
      </c>
    </row>
    <row r="10" spans="1:16" ht="39">
      <c r="A10" s="4" t="s">
        <v>11</v>
      </c>
      <c r="B10" s="4">
        <v>114.07</v>
      </c>
      <c r="C10" s="12" t="s">
        <v>12</v>
      </c>
      <c r="D10" s="21">
        <v>62.8</v>
      </c>
      <c r="E10" s="22"/>
      <c r="F10" s="49">
        <v>76.3</v>
      </c>
      <c r="G10" s="22"/>
      <c r="H10" s="43">
        <v>58.5</v>
      </c>
      <c r="I10" s="22"/>
      <c r="J10" s="43">
        <v>51.5</v>
      </c>
      <c r="K10" s="43">
        <v>17.399999999999999</v>
      </c>
      <c r="L10" s="43">
        <v>20</v>
      </c>
      <c r="M10" s="22"/>
      <c r="N10" s="46">
        <v>55.4</v>
      </c>
      <c r="O10" s="22"/>
      <c r="P10" s="42">
        <f t="shared" si="0"/>
        <v>3.8999999999999986</v>
      </c>
    </row>
    <row r="11" spans="1:16" ht="25.5">
      <c r="A11" s="5" t="s">
        <v>13</v>
      </c>
      <c r="B11" s="5">
        <v>114.02</v>
      </c>
      <c r="C11" s="12" t="s">
        <v>14</v>
      </c>
      <c r="D11" s="21">
        <v>18.5</v>
      </c>
      <c r="E11" s="22"/>
      <c r="F11" s="49">
        <v>66.8</v>
      </c>
      <c r="G11" s="22"/>
      <c r="H11" s="43">
        <v>61.3</v>
      </c>
      <c r="I11" s="22"/>
      <c r="J11" s="43">
        <v>18</v>
      </c>
      <c r="K11" s="43">
        <v>25.8</v>
      </c>
      <c r="L11" s="43">
        <v>27</v>
      </c>
      <c r="M11" s="22"/>
      <c r="N11" s="46">
        <v>41</v>
      </c>
      <c r="O11" s="22"/>
      <c r="P11" s="42">
        <f t="shared" si="0"/>
        <v>23</v>
      </c>
    </row>
    <row r="12" spans="1:16" ht="25.5">
      <c r="A12" s="5" t="s">
        <v>95</v>
      </c>
      <c r="B12" s="5">
        <v>114.03</v>
      </c>
      <c r="C12" s="12" t="s">
        <v>94</v>
      </c>
      <c r="D12" s="21">
        <v>52.2</v>
      </c>
      <c r="E12" s="22"/>
      <c r="F12" s="49"/>
      <c r="G12" s="22"/>
      <c r="H12" s="43"/>
      <c r="I12" s="22"/>
      <c r="J12" s="43"/>
      <c r="K12" s="43">
        <v>31.7</v>
      </c>
      <c r="L12" s="43">
        <v>32</v>
      </c>
      <c r="M12" s="22"/>
      <c r="N12" s="46"/>
      <c r="O12" s="22"/>
      <c r="P12" s="42">
        <f t="shared" si="0"/>
        <v>0</v>
      </c>
    </row>
    <row r="13" spans="1:16">
      <c r="A13" s="5" t="s">
        <v>15</v>
      </c>
      <c r="B13" s="5">
        <v>114.06</v>
      </c>
      <c r="C13" s="13" t="s">
        <v>16</v>
      </c>
      <c r="D13" s="23">
        <v>0.1</v>
      </c>
      <c r="E13" s="24"/>
      <c r="F13" s="49">
        <v>-0.1</v>
      </c>
      <c r="G13" s="24"/>
      <c r="H13" s="43">
        <v>0.2</v>
      </c>
      <c r="I13" s="24"/>
      <c r="J13" s="43">
        <v>0.3</v>
      </c>
      <c r="K13" s="43">
        <v>0.1</v>
      </c>
      <c r="L13" s="43">
        <v>0.1</v>
      </c>
      <c r="M13" s="24"/>
      <c r="N13" s="46">
        <v>0.3</v>
      </c>
      <c r="O13" s="24"/>
      <c r="P13" s="42">
        <f t="shared" si="0"/>
        <v>0</v>
      </c>
    </row>
    <row r="14" spans="1:16" ht="25.5">
      <c r="A14" s="5" t="s">
        <v>1</v>
      </c>
      <c r="B14" s="5">
        <v>114.1</v>
      </c>
      <c r="C14" s="13" t="s">
        <v>17</v>
      </c>
      <c r="D14" s="23">
        <v>16.5</v>
      </c>
      <c r="E14" s="24"/>
      <c r="F14" s="49">
        <v>26.9</v>
      </c>
      <c r="G14" s="24"/>
      <c r="H14" s="43">
        <v>68.099999999999994</v>
      </c>
      <c r="I14" s="24"/>
      <c r="J14" s="43">
        <v>27</v>
      </c>
      <c r="K14" s="43">
        <v>58.1</v>
      </c>
      <c r="L14" s="43">
        <v>60</v>
      </c>
      <c r="M14" s="24"/>
      <c r="N14" s="46">
        <v>70</v>
      </c>
      <c r="O14" s="24"/>
      <c r="P14" s="42">
        <f t="shared" si="0"/>
        <v>43</v>
      </c>
    </row>
    <row r="15" spans="1:16" ht="25.5">
      <c r="A15" s="5" t="s">
        <v>127</v>
      </c>
      <c r="B15" s="5">
        <v>114.11</v>
      </c>
      <c r="C15" s="13" t="s">
        <v>96</v>
      </c>
      <c r="D15" s="23"/>
      <c r="E15" s="24"/>
      <c r="F15" s="43"/>
      <c r="G15" s="24"/>
      <c r="H15" s="43"/>
      <c r="I15" s="24"/>
      <c r="J15" s="43"/>
      <c r="K15" s="43"/>
      <c r="L15" s="43"/>
      <c r="M15" s="24"/>
      <c r="N15" s="46"/>
      <c r="O15" s="24"/>
      <c r="P15" s="42">
        <f t="shared" si="0"/>
        <v>0</v>
      </c>
    </row>
    <row r="16" spans="1:16" ht="53.25" customHeight="1">
      <c r="A16" s="5" t="s">
        <v>18</v>
      </c>
      <c r="B16" s="5">
        <v>114.12</v>
      </c>
      <c r="C16" s="12" t="s">
        <v>19</v>
      </c>
      <c r="D16" s="21">
        <v>193.6</v>
      </c>
      <c r="E16" s="22"/>
      <c r="F16" s="43">
        <v>180.3</v>
      </c>
      <c r="G16" s="22"/>
      <c r="H16" s="43">
        <v>443.3</v>
      </c>
      <c r="I16" s="22"/>
      <c r="J16" s="43">
        <v>320</v>
      </c>
      <c r="K16" s="43">
        <v>386.3</v>
      </c>
      <c r="L16" s="43">
        <v>390</v>
      </c>
      <c r="M16" s="22"/>
      <c r="N16" s="46">
        <v>465</v>
      </c>
      <c r="O16" s="22"/>
      <c r="P16" s="42">
        <f t="shared" si="0"/>
        <v>145</v>
      </c>
    </row>
    <row r="17" spans="1:16" ht="40.5" customHeight="1">
      <c r="A17" s="5" t="s">
        <v>20</v>
      </c>
      <c r="B17" s="5">
        <v>114.14</v>
      </c>
      <c r="C17" s="12" t="s">
        <v>21</v>
      </c>
      <c r="D17" s="21">
        <v>1839.8</v>
      </c>
      <c r="E17" s="22"/>
      <c r="F17" s="43">
        <v>1750.9</v>
      </c>
      <c r="G17" s="22"/>
      <c r="H17" s="43">
        <v>2178.8000000000002</v>
      </c>
      <c r="I17" s="22"/>
      <c r="J17" s="43">
        <v>2520</v>
      </c>
      <c r="K17" s="43">
        <v>3209.8</v>
      </c>
      <c r="L17" s="43">
        <v>3250</v>
      </c>
      <c r="M17" s="22"/>
      <c r="N17" s="46">
        <v>3630</v>
      </c>
      <c r="O17" s="22"/>
      <c r="P17" s="42">
        <f t="shared" si="0"/>
        <v>1110</v>
      </c>
    </row>
    <row r="18" spans="1:16" ht="25.5">
      <c r="A18" s="5" t="s">
        <v>22</v>
      </c>
      <c r="B18" s="5">
        <v>115.04</v>
      </c>
      <c r="C18" s="13" t="s">
        <v>23</v>
      </c>
      <c r="D18" s="23">
        <v>6.2</v>
      </c>
      <c r="E18" s="24"/>
      <c r="F18" s="43">
        <v>-29.7</v>
      </c>
      <c r="G18" s="24"/>
      <c r="H18" s="43">
        <v>1.1000000000000001</v>
      </c>
      <c r="I18" s="24"/>
      <c r="J18" s="43">
        <v>1</v>
      </c>
      <c r="K18" s="43">
        <v>1</v>
      </c>
      <c r="L18" s="43">
        <v>1</v>
      </c>
      <c r="M18" s="24"/>
      <c r="N18" s="46">
        <v>0.5</v>
      </c>
      <c r="O18" s="24"/>
      <c r="P18" s="42">
        <f t="shared" si="0"/>
        <v>-0.5</v>
      </c>
    </row>
    <row r="19" spans="1:16">
      <c r="A19" s="5" t="s">
        <v>24</v>
      </c>
      <c r="B19" s="5">
        <v>122.27</v>
      </c>
      <c r="C19" s="13" t="s">
        <v>25</v>
      </c>
      <c r="D19" s="23"/>
      <c r="E19" s="24"/>
      <c r="F19" s="43"/>
      <c r="G19" s="24"/>
      <c r="H19" s="43">
        <v>0.6</v>
      </c>
      <c r="I19" s="24"/>
      <c r="J19" s="43">
        <v>0.6</v>
      </c>
      <c r="K19" s="43"/>
      <c r="L19" s="43"/>
      <c r="M19" s="24"/>
      <c r="N19" s="46"/>
      <c r="O19" s="24"/>
      <c r="P19" s="42">
        <f t="shared" si="0"/>
        <v>-0.6</v>
      </c>
    </row>
    <row r="20" spans="1:16">
      <c r="A20" s="6" t="s">
        <v>2</v>
      </c>
      <c r="B20" s="6">
        <v>122.28</v>
      </c>
      <c r="C20" s="14" t="s">
        <v>26</v>
      </c>
      <c r="D20" s="25">
        <v>184.3</v>
      </c>
      <c r="E20" s="26"/>
      <c r="F20" s="43">
        <v>215.2</v>
      </c>
      <c r="G20" s="26"/>
      <c r="H20" s="43">
        <v>254.2</v>
      </c>
      <c r="I20" s="26"/>
      <c r="J20" s="43">
        <v>220</v>
      </c>
      <c r="K20" s="43">
        <v>224.4</v>
      </c>
      <c r="L20" s="43">
        <v>230</v>
      </c>
      <c r="M20" s="26"/>
      <c r="N20" s="46">
        <v>270</v>
      </c>
      <c r="O20" s="26"/>
      <c r="P20" s="42">
        <f t="shared" si="0"/>
        <v>50</v>
      </c>
    </row>
    <row r="21" spans="1:16" ht="19.5" customHeight="1">
      <c r="A21" s="7" t="s">
        <v>27</v>
      </c>
      <c r="B21" s="7">
        <v>115.39</v>
      </c>
      <c r="C21" s="15" t="s">
        <v>28</v>
      </c>
      <c r="D21" s="27"/>
      <c r="E21" s="28"/>
      <c r="F21" s="43">
        <v>18.899999999999999</v>
      </c>
      <c r="G21" s="28"/>
      <c r="H21" s="43">
        <v>-5.0999999999999996</v>
      </c>
      <c r="I21" s="28"/>
      <c r="J21" s="43"/>
      <c r="K21" s="43">
        <v>112.7</v>
      </c>
      <c r="L21" s="43">
        <v>115</v>
      </c>
      <c r="M21" s="28"/>
      <c r="N21" s="46">
        <v>20</v>
      </c>
      <c r="O21" s="28"/>
      <c r="P21" s="42">
        <f t="shared" si="0"/>
        <v>20</v>
      </c>
    </row>
    <row r="22" spans="1:16">
      <c r="A22" s="7" t="s">
        <v>29</v>
      </c>
      <c r="B22" s="7">
        <v>115.41</v>
      </c>
      <c r="C22" s="15" t="s">
        <v>30</v>
      </c>
      <c r="D22" s="27"/>
      <c r="E22" s="28"/>
      <c r="F22" s="43">
        <v>0.1</v>
      </c>
      <c r="G22" s="28"/>
      <c r="H22" s="43">
        <v>7.5</v>
      </c>
      <c r="I22" s="28"/>
      <c r="J22" s="43">
        <v>3</v>
      </c>
      <c r="K22" s="43">
        <v>4.7</v>
      </c>
      <c r="L22" s="43">
        <v>5</v>
      </c>
      <c r="M22" s="28"/>
      <c r="N22" s="46">
        <v>7</v>
      </c>
      <c r="O22" s="28"/>
      <c r="P22" s="42">
        <f t="shared" si="0"/>
        <v>4</v>
      </c>
    </row>
    <row r="23" spans="1:16">
      <c r="A23" s="6" t="s">
        <v>31</v>
      </c>
      <c r="B23" s="6">
        <v>122.69</v>
      </c>
      <c r="C23" s="14" t="s">
        <v>32</v>
      </c>
      <c r="D23" s="25">
        <v>69.5</v>
      </c>
      <c r="E23" s="26"/>
      <c r="F23" s="43">
        <v>27.9</v>
      </c>
      <c r="G23" s="26"/>
      <c r="H23" s="43">
        <v>68.3</v>
      </c>
      <c r="I23" s="26"/>
      <c r="J23" s="43">
        <v>70</v>
      </c>
      <c r="K23" s="43">
        <v>54</v>
      </c>
      <c r="L23" s="43">
        <v>60</v>
      </c>
      <c r="M23" s="26"/>
      <c r="N23" s="46">
        <v>60</v>
      </c>
      <c r="O23" s="26"/>
      <c r="P23" s="42">
        <f t="shared" si="0"/>
        <v>-10</v>
      </c>
    </row>
    <row r="24" spans="1:16">
      <c r="A24" s="7" t="s">
        <v>33</v>
      </c>
      <c r="B24" s="7">
        <v>122.34</v>
      </c>
      <c r="C24" s="15" t="s">
        <v>34</v>
      </c>
      <c r="D24" s="27">
        <v>34.6</v>
      </c>
      <c r="E24" s="28"/>
      <c r="F24" s="43">
        <v>48.1</v>
      </c>
      <c r="G24" s="28"/>
      <c r="H24" s="43">
        <v>17</v>
      </c>
      <c r="I24" s="28"/>
      <c r="J24" s="43"/>
      <c r="K24" s="43"/>
      <c r="L24" s="43"/>
      <c r="M24" s="28"/>
      <c r="N24" s="46"/>
      <c r="O24" s="28"/>
      <c r="P24" s="42">
        <f t="shared" si="0"/>
        <v>0</v>
      </c>
    </row>
    <row r="25" spans="1:16" ht="25.5">
      <c r="A25" s="6" t="s">
        <v>35</v>
      </c>
      <c r="B25" s="6">
        <v>122.3</v>
      </c>
      <c r="C25" s="16" t="s">
        <v>36</v>
      </c>
      <c r="D25" s="29">
        <v>979.1</v>
      </c>
      <c r="E25" s="30"/>
      <c r="F25" s="43">
        <v>1140.5999999999999</v>
      </c>
      <c r="G25" s="30"/>
      <c r="H25" s="43">
        <v>1601.5</v>
      </c>
      <c r="I25" s="30"/>
      <c r="J25" s="43">
        <v>1300</v>
      </c>
      <c r="K25" s="43">
        <v>1531.7</v>
      </c>
      <c r="L25" s="43">
        <v>1550</v>
      </c>
      <c r="M25" s="30"/>
      <c r="N25" s="46">
        <v>1600</v>
      </c>
      <c r="O25" s="30"/>
      <c r="P25" s="42">
        <f t="shared" si="0"/>
        <v>300</v>
      </c>
    </row>
    <row r="26" spans="1:16">
      <c r="A26" s="6" t="s">
        <v>101</v>
      </c>
      <c r="B26" s="6">
        <v>122.32</v>
      </c>
      <c r="C26" s="16" t="s">
        <v>100</v>
      </c>
      <c r="D26" s="29">
        <v>-4.2</v>
      </c>
      <c r="E26" s="30"/>
      <c r="F26" s="43"/>
      <c r="G26" s="30"/>
      <c r="H26" s="43">
        <v>0.1</v>
      </c>
      <c r="I26" s="30"/>
      <c r="J26" s="43"/>
      <c r="K26" s="43">
        <v>-0.1</v>
      </c>
      <c r="L26" s="43"/>
      <c r="M26" s="30"/>
      <c r="N26" s="46"/>
      <c r="O26" s="30"/>
      <c r="P26" s="42">
        <f t="shared" si="0"/>
        <v>0</v>
      </c>
    </row>
    <row r="27" spans="1:16">
      <c r="A27" s="7" t="s">
        <v>37</v>
      </c>
      <c r="B27" s="7">
        <v>121.37</v>
      </c>
      <c r="C27" s="15" t="s">
        <v>38</v>
      </c>
      <c r="D27" s="27">
        <v>17.3</v>
      </c>
      <c r="E27" s="28"/>
      <c r="F27" s="43">
        <v>16</v>
      </c>
      <c r="G27" s="28"/>
      <c r="H27" s="43">
        <v>14.3</v>
      </c>
      <c r="I27" s="28"/>
      <c r="J27" s="43">
        <v>14</v>
      </c>
      <c r="K27" s="43">
        <v>16.399999999999999</v>
      </c>
      <c r="L27" s="43">
        <v>16.5</v>
      </c>
      <c r="M27" s="28"/>
      <c r="N27" s="46"/>
      <c r="O27" s="28"/>
      <c r="P27" s="42">
        <f t="shared" si="0"/>
        <v>-14</v>
      </c>
    </row>
    <row r="28" spans="1:16">
      <c r="A28" s="7" t="s">
        <v>3</v>
      </c>
      <c r="B28" s="7">
        <v>115.51</v>
      </c>
      <c r="C28" s="15" t="s">
        <v>39</v>
      </c>
      <c r="D28" s="27">
        <v>3.4</v>
      </c>
      <c r="E28" s="28"/>
      <c r="F28" s="43">
        <v>0.6</v>
      </c>
      <c r="G28" s="28"/>
      <c r="H28" s="43">
        <v>1.3</v>
      </c>
      <c r="I28" s="28"/>
      <c r="J28" s="43">
        <v>1.3</v>
      </c>
      <c r="K28" s="43">
        <v>0.8</v>
      </c>
      <c r="L28" s="43">
        <v>1</v>
      </c>
      <c r="M28" s="28"/>
      <c r="N28" s="46">
        <v>0.5</v>
      </c>
      <c r="O28" s="28"/>
      <c r="P28" s="42">
        <f t="shared" si="0"/>
        <v>-0.8</v>
      </c>
    </row>
    <row r="29" spans="1:16" ht="38.25">
      <c r="A29" s="7" t="s">
        <v>130</v>
      </c>
      <c r="B29" s="7"/>
      <c r="C29" s="15" t="s">
        <v>40</v>
      </c>
      <c r="D29" s="27"/>
      <c r="E29" s="28"/>
      <c r="F29" s="43">
        <v>143.5</v>
      </c>
      <c r="G29" s="28"/>
      <c r="H29" s="43"/>
      <c r="I29" s="28"/>
      <c r="J29" s="43"/>
      <c r="K29" s="43">
        <v>2726.5</v>
      </c>
      <c r="L29" s="43">
        <v>2726.5</v>
      </c>
      <c r="M29" s="28"/>
      <c r="N29" s="46"/>
      <c r="O29" s="28"/>
      <c r="P29" s="42">
        <f t="shared" si="0"/>
        <v>0</v>
      </c>
    </row>
    <row r="30" spans="1:16" ht="25.5">
      <c r="A30" s="7" t="s">
        <v>93</v>
      </c>
      <c r="B30" s="7">
        <v>121.12</v>
      </c>
      <c r="C30" s="15" t="s">
        <v>92</v>
      </c>
      <c r="D30" s="27">
        <v>35.299999999999997</v>
      </c>
      <c r="E30" s="28"/>
      <c r="F30" s="43"/>
      <c r="G30" s="28"/>
      <c r="H30" s="43"/>
      <c r="I30" s="28"/>
      <c r="J30" s="43"/>
      <c r="K30" s="43"/>
      <c r="L30" s="43"/>
      <c r="M30" s="28"/>
      <c r="N30" s="46"/>
      <c r="O30" s="28"/>
      <c r="P30" s="42">
        <f t="shared" si="0"/>
        <v>0</v>
      </c>
    </row>
    <row r="31" spans="1:16" ht="51">
      <c r="A31" s="7" t="s">
        <v>41</v>
      </c>
      <c r="B31" s="7">
        <v>121.16</v>
      </c>
      <c r="C31" s="15" t="s">
        <v>42</v>
      </c>
      <c r="D31" s="27">
        <v>51.4</v>
      </c>
      <c r="E31" s="28"/>
      <c r="F31" s="43">
        <v>19</v>
      </c>
      <c r="G31" s="28"/>
      <c r="H31" s="43">
        <v>8.4</v>
      </c>
      <c r="I31" s="28"/>
      <c r="J31" s="43">
        <v>20</v>
      </c>
      <c r="K31" s="43">
        <v>4.0999999999999996</v>
      </c>
      <c r="L31" s="43">
        <v>4.5</v>
      </c>
      <c r="M31" s="28"/>
      <c r="N31" s="46"/>
      <c r="O31" s="28"/>
      <c r="P31" s="42">
        <f t="shared" si="0"/>
        <v>-20</v>
      </c>
    </row>
    <row r="32" spans="1:16" ht="25.5">
      <c r="A32" s="7" t="s">
        <v>43</v>
      </c>
      <c r="B32" s="7">
        <v>121.32</v>
      </c>
      <c r="C32" s="17">
        <v>141522</v>
      </c>
      <c r="D32" s="31">
        <v>0.1</v>
      </c>
      <c r="E32" s="32"/>
      <c r="F32" s="43">
        <v>17.600000000000001</v>
      </c>
      <c r="G32" s="32"/>
      <c r="H32" s="43">
        <v>23.1</v>
      </c>
      <c r="I32" s="32"/>
      <c r="J32" s="43"/>
      <c r="K32" s="43">
        <v>0.1</v>
      </c>
      <c r="L32" s="43">
        <v>0.1</v>
      </c>
      <c r="M32" s="32"/>
      <c r="N32" s="46">
        <v>5</v>
      </c>
      <c r="O32" s="32"/>
      <c r="P32" s="42">
        <f t="shared" si="0"/>
        <v>5</v>
      </c>
    </row>
    <row r="33" spans="1:16" ht="38.25">
      <c r="A33" s="7" t="s">
        <v>44</v>
      </c>
      <c r="B33" s="7">
        <v>121.33</v>
      </c>
      <c r="C33" s="17">
        <v>141533</v>
      </c>
      <c r="D33" s="31">
        <v>86.6</v>
      </c>
      <c r="E33" s="32"/>
      <c r="F33" s="43">
        <v>53.6</v>
      </c>
      <c r="G33" s="32"/>
      <c r="H33" s="43">
        <v>69.3</v>
      </c>
      <c r="I33" s="32"/>
      <c r="J33" s="43">
        <v>60</v>
      </c>
      <c r="K33" s="43">
        <v>41.3</v>
      </c>
      <c r="L33" s="43">
        <v>41.5</v>
      </c>
      <c r="M33" s="32"/>
      <c r="N33" s="46">
        <v>20</v>
      </c>
      <c r="O33" s="32"/>
      <c r="P33" s="42">
        <f t="shared" si="0"/>
        <v>-40</v>
      </c>
    </row>
    <row r="34" spans="1:16" ht="25.5">
      <c r="A34" s="6" t="s">
        <v>45</v>
      </c>
      <c r="B34" s="6"/>
      <c r="C34" s="17">
        <v>142211</v>
      </c>
      <c r="D34" s="33"/>
      <c r="E34" s="34"/>
      <c r="F34" s="43">
        <v>2.6</v>
      </c>
      <c r="G34" s="34"/>
      <c r="H34" s="43">
        <v>0.3</v>
      </c>
      <c r="I34" s="34"/>
      <c r="J34" s="43"/>
      <c r="K34" s="43">
        <v>0.1</v>
      </c>
      <c r="L34" s="43">
        <v>0.1</v>
      </c>
      <c r="M34" s="34"/>
      <c r="N34" s="46"/>
      <c r="O34" s="34"/>
      <c r="P34" s="42">
        <f t="shared" si="0"/>
        <v>0</v>
      </c>
    </row>
    <row r="35" spans="1:16" ht="25.5">
      <c r="A35" s="7" t="s">
        <v>46</v>
      </c>
      <c r="B35" s="7"/>
      <c r="C35" s="17">
        <v>142213</v>
      </c>
      <c r="D35" s="31"/>
      <c r="E35" s="32"/>
      <c r="F35" s="43">
        <v>0.4</v>
      </c>
      <c r="G35" s="32"/>
      <c r="H35" s="43"/>
      <c r="I35" s="32"/>
      <c r="J35" s="43"/>
      <c r="K35" s="43"/>
      <c r="L35" s="43"/>
      <c r="M35" s="32"/>
      <c r="N35" s="46"/>
      <c r="O35" s="32"/>
      <c r="P35" s="42">
        <f t="shared" si="0"/>
        <v>0</v>
      </c>
    </row>
    <row r="36" spans="1:16" ht="38.25">
      <c r="A36" s="7" t="s">
        <v>47</v>
      </c>
      <c r="B36" s="7">
        <v>115.57</v>
      </c>
      <c r="C36" s="18" t="s">
        <v>48</v>
      </c>
      <c r="D36" s="31">
        <v>499</v>
      </c>
      <c r="E36" s="32"/>
      <c r="F36" s="43">
        <v>348.4</v>
      </c>
      <c r="G36" s="32"/>
      <c r="H36" s="43">
        <v>427.4</v>
      </c>
      <c r="I36" s="32"/>
      <c r="J36" s="43">
        <v>500</v>
      </c>
      <c r="K36" s="43">
        <v>313.39999999999998</v>
      </c>
      <c r="L36" s="43">
        <v>315</v>
      </c>
      <c r="M36" s="32"/>
      <c r="N36" s="46">
        <v>250</v>
      </c>
      <c r="O36" s="32"/>
      <c r="P36" s="42">
        <f t="shared" si="0"/>
        <v>-250</v>
      </c>
    </row>
    <row r="37" spans="1:16" ht="25.5">
      <c r="A37" s="7" t="s">
        <v>122</v>
      </c>
      <c r="B37" s="7"/>
      <c r="C37" s="18" t="s">
        <v>121</v>
      </c>
      <c r="D37" s="31"/>
      <c r="E37" s="32"/>
      <c r="F37" s="43"/>
      <c r="G37" s="32"/>
      <c r="H37" s="43"/>
      <c r="I37" s="32"/>
      <c r="J37" s="43"/>
      <c r="K37" s="43">
        <v>27.1</v>
      </c>
      <c r="L37" s="43">
        <v>27.1</v>
      </c>
      <c r="M37" s="32"/>
      <c r="N37" s="46"/>
      <c r="O37" s="32"/>
      <c r="P37" s="42">
        <f t="shared" si="0"/>
        <v>0</v>
      </c>
    </row>
    <row r="38" spans="1:16" ht="38.25">
      <c r="A38" s="7" t="s">
        <v>49</v>
      </c>
      <c r="B38" s="7">
        <v>121.35</v>
      </c>
      <c r="C38" s="17">
        <v>142252</v>
      </c>
      <c r="D38" s="31">
        <v>96.1</v>
      </c>
      <c r="E38" s="32"/>
      <c r="F38" s="43">
        <v>91.2</v>
      </c>
      <c r="G38" s="32"/>
      <c r="H38" s="43">
        <v>96.3</v>
      </c>
      <c r="I38" s="32"/>
      <c r="J38" s="43">
        <v>70</v>
      </c>
      <c r="K38" s="43">
        <v>88.2</v>
      </c>
      <c r="L38" s="43">
        <v>88.2</v>
      </c>
      <c r="M38" s="32"/>
      <c r="N38" s="46">
        <v>70</v>
      </c>
      <c r="O38" s="32"/>
      <c r="P38" s="42">
        <f t="shared" si="0"/>
        <v>0</v>
      </c>
    </row>
    <row r="39" spans="1:16" ht="25.5">
      <c r="A39" s="5" t="s">
        <v>50</v>
      </c>
      <c r="B39" s="5">
        <v>123.01</v>
      </c>
      <c r="C39" s="12" t="s">
        <v>51</v>
      </c>
      <c r="D39" s="21">
        <v>4.8</v>
      </c>
      <c r="E39" s="22"/>
      <c r="F39" s="43">
        <v>5.5</v>
      </c>
      <c r="G39" s="22"/>
      <c r="H39" s="43">
        <v>10.1</v>
      </c>
      <c r="I39" s="22"/>
      <c r="J39" s="43">
        <v>6.5</v>
      </c>
      <c r="K39" s="43">
        <v>5.3</v>
      </c>
      <c r="L39" s="43">
        <v>5.5</v>
      </c>
      <c r="M39" s="22"/>
      <c r="N39" s="46">
        <v>5</v>
      </c>
      <c r="O39" s="22"/>
      <c r="P39" s="42">
        <f t="shared" si="0"/>
        <v>-1.5</v>
      </c>
    </row>
    <row r="40" spans="1:16" ht="25.5">
      <c r="A40" s="5" t="s">
        <v>52</v>
      </c>
      <c r="B40" s="5">
        <v>122.4</v>
      </c>
      <c r="C40" s="13" t="s">
        <v>53</v>
      </c>
      <c r="D40" s="35">
        <v>9.4</v>
      </c>
      <c r="E40" s="24"/>
      <c r="F40" s="43">
        <v>6.2</v>
      </c>
      <c r="G40" s="24"/>
      <c r="H40" s="43">
        <v>-9</v>
      </c>
      <c r="I40" s="24"/>
      <c r="J40" s="43"/>
      <c r="K40" s="43">
        <v>0.4</v>
      </c>
      <c r="L40" s="43">
        <v>0.4</v>
      </c>
      <c r="M40" s="24"/>
      <c r="N40" s="46"/>
      <c r="O40" s="24"/>
      <c r="P40" s="42">
        <f t="shared" si="0"/>
        <v>0</v>
      </c>
    </row>
    <row r="41" spans="1:16">
      <c r="A41" s="5" t="s">
        <v>104</v>
      </c>
      <c r="B41" s="5"/>
      <c r="C41" s="13" t="s">
        <v>105</v>
      </c>
      <c r="D41" s="23">
        <v>598.29999999999995</v>
      </c>
      <c r="E41" s="24"/>
      <c r="F41" s="43"/>
      <c r="G41" s="24"/>
      <c r="H41" s="43"/>
      <c r="I41" s="24"/>
      <c r="J41" s="43"/>
      <c r="K41" s="43"/>
      <c r="L41" s="43"/>
      <c r="M41" s="24"/>
      <c r="N41" s="46"/>
      <c r="O41" s="24"/>
      <c r="P41" s="42">
        <f t="shared" si="0"/>
        <v>0</v>
      </c>
    </row>
    <row r="42" spans="1:16" ht="25.5">
      <c r="A42" s="8" t="s">
        <v>54</v>
      </c>
      <c r="B42" s="8"/>
      <c r="C42" s="19"/>
      <c r="D42" s="36">
        <f>SUM(D43:D49)</f>
        <v>3784.7</v>
      </c>
      <c r="E42" s="37">
        <f>D42/D7</f>
        <v>7.0774996213190805E-2</v>
      </c>
      <c r="F42" s="36">
        <f>SUM(F43:F49)</f>
        <v>7729.7999999999993</v>
      </c>
      <c r="G42" s="37">
        <f>F42/F7</f>
        <v>0.2166612009451494</v>
      </c>
      <c r="H42" s="36">
        <f>SUM(H43:H49)</f>
        <v>8511.9</v>
      </c>
      <c r="I42" s="37">
        <f>H42/H7</f>
        <v>0.21211343417478631</v>
      </c>
      <c r="J42" s="36">
        <f>SUM(J43:J49)</f>
        <v>0</v>
      </c>
      <c r="K42" s="36">
        <f>SUM(K43:K49)</f>
        <v>8415.2999999999993</v>
      </c>
      <c r="L42" s="36">
        <f>SUM(L43:L49)</f>
        <v>8505</v>
      </c>
      <c r="M42" s="37">
        <f>L42/L7</f>
        <v>0.14105600445806632</v>
      </c>
      <c r="N42" s="36">
        <f>SUM(N43:N49)</f>
        <v>5553.2</v>
      </c>
      <c r="O42" s="37">
        <f>N42/N7</f>
        <v>0.15320609381293693</v>
      </c>
      <c r="P42" s="53">
        <f t="shared" si="0"/>
        <v>5553.2</v>
      </c>
    </row>
    <row r="43" spans="1:16">
      <c r="A43" s="5" t="s">
        <v>55</v>
      </c>
      <c r="B43" s="5">
        <v>111.01</v>
      </c>
      <c r="C43" s="13" t="s">
        <v>56</v>
      </c>
      <c r="D43" s="23">
        <v>3548.1</v>
      </c>
      <c r="E43" s="24"/>
      <c r="F43" s="43">
        <v>6806.9</v>
      </c>
      <c r="G43" s="24"/>
      <c r="H43" s="43">
        <v>6867</v>
      </c>
      <c r="I43" s="24"/>
      <c r="J43" s="43"/>
      <c r="K43" s="43">
        <v>6924.3</v>
      </c>
      <c r="L43" s="43">
        <v>7000</v>
      </c>
      <c r="M43" s="24"/>
      <c r="N43" s="46">
        <f>7034-1495.8</f>
        <v>5538.2</v>
      </c>
      <c r="O43" s="24"/>
      <c r="P43" s="42">
        <f t="shared" si="0"/>
        <v>5538.2</v>
      </c>
    </row>
    <row r="44" spans="1:16" ht="25.5">
      <c r="A44" s="5" t="s">
        <v>57</v>
      </c>
      <c r="B44" s="5">
        <v>111.09</v>
      </c>
      <c r="C44" s="13" t="s">
        <v>58</v>
      </c>
      <c r="D44" s="23">
        <v>236.1</v>
      </c>
      <c r="E44" s="24"/>
      <c r="F44" s="43">
        <v>917.2</v>
      </c>
      <c r="G44" s="24"/>
      <c r="H44" s="43">
        <v>1639</v>
      </c>
      <c r="I44" s="24"/>
      <c r="J44" s="43"/>
      <c r="K44" s="43">
        <v>1486.2</v>
      </c>
      <c r="L44" s="43">
        <v>1500</v>
      </c>
      <c r="M44" s="24"/>
      <c r="N44" s="46"/>
      <c r="O44" s="24"/>
      <c r="P44" s="42">
        <f t="shared" si="0"/>
        <v>0</v>
      </c>
    </row>
    <row r="45" spans="1:16" ht="38.25">
      <c r="A45" s="5" t="s">
        <v>59</v>
      </c>
      <c r="B45" s="5">
        <v>111.05</v>
      </c>
      <c r="C45" s="13" t="s">
        <v>60</v>
      </c>
      <c r="D45" s="23">
        <v>0.5</v>
      </c>
      <c r="E45" s="24"/>
      <c r="F45" s="43">
        <v>5.7</v>
      </c>
      <c r="G45" s="24"/>
      <c r="H45" s="43">
        <v>5.9</v>
      </c>
      <c r="I45" s="24"/>
      <c r="J45" s="43"/>
      <c r="K45" s="43">
        <v>1</v>
      </c>
      <c r="L45" s="43">
        <v>1</v>
      </c>
      <c r="M45" s="24"/>
      <c r="N45" s="46"/>
      <c r="O45" s="24"/>
      <c r="P45" s="42">
        <f t="shared" si="0"/>
        <v>0</v>
      </c>
    </row>
    <row r="46" spans="1:16" ht="25.5">
      <c r="A46" s="5" t="s">
        <v>85</v>
      </c>
      <c r="B46" s="5">
        <v>111.21</v>
      </c>
      <c r="C46" s="13" t="s">
        <v>82</v>
      </c>
      <c r="D46" s="23"/>
      <c r="E46" s="24"/>
      <c r="F46" s="43"/>
      <c r="G46" s="24"/>
      <c r="H46" s="43"/>
      <c r="I46" s="24"/>
      <c r="J46" s="43"/>
      <c r="K46" s="43"/>
      <c r="L46" s="43"/>
      <c r="M46" s="24"/>
      <c r="N46" s="46"/>
      <c r="O46" s="24"/>
      <c r="P46" s="42">
        <f t="shared" si="0"/>
        <v>0</v>
      </c>
    </row>
    <row r="47" spans="1:16">
      <c r="A47" s="5" t="s">
        <v>86</v>
      </c>
      <c r="B47" s="5">
        <v>111.2</v>
      </c>
      <c r="C47" s="13" t="s">
        <v>81</v>
      </c>
      <c r="D47" s="23"/>
      <c r="E47" s="24"/>
      <c r="F47" s="43"/>
      <c r="G47" s="24"/>
      <c r="H47" s="43"/>
      <c r="I47" s="24"/>
      <c r="J47" s="43"/>
      <c r="K47" s="43"/>
      <c r="L47" s="43"/>
      <c r="M47" s="24"/>
      <c r="N47" s="46"/>
      <c r="O47" s="24"/>
      <c r="P47" s="42">
        <f t="shared" si="0"/>
        <v>0</v>
      </c>
    </row>
    <row r="48" spans="1:16" ht="25.5">
      <c r="A48" s="5" t="s">
        <v>87</v>
      </c>
      <c r="B48" s="5">
        <v>111.22</v>
      </c>
      <c r="C48" s="13" t="s">
        <v>83</v>
      </c>
      <c r="D48" s="23"/>
      <c r="E48" s="24"/>
      <c r="F48" s="43"/>
      <c r="G48" s="24"/>
      <c r="H48" s="43"/>
      <c r="I48" s="24"/>
      <c r="J48" s="43"/>
      <c r="K48" s="43"/>
      <c r="L48" s="43"/>
      <c r="M48" s="24"/>
      <c r="N48" s="46"/>
      <c r="O48" s="24"/>
      <c r="P48" s="42">
        <f t="shared" si="0"/>
        <v>0</v>
      </c>
    </row>
    <row r="49" spans="1:16">
      <c r="A49" s="5" t="s">
        <v>88</v>
      </c>
      <c r="B49" s="5">
        <v>111.23</v>
      </c>
      <c r="C49" s="13" t="s">
        <v>84</v>
      </c>
      <c r="D49" s="23"/>
      <c r="E49" s="24"/>
      <c r="F49" s="43"/>
      <c r="G49" s="24"/>
      <c r="H49" s="43"/>
      <c r="I49" s="24"/>
      <c r="J49" s="43"/>
      <c r="K49" s="43">
        <v>3.8</v>
      </c>
      <c r="L49" s="43">
        <v>4</v>
      </c>
      <c r="M49" s="24"/>
      <c r="N49" s="46">
        <v>15</v>
      </c>
      <c r="O49" s="24"/>
      <c r="P49" s="42">
        <f t="shared" si="0"/>
        <v>15</v>
      </c>
    </row>
    <row r="50" spans="1:16">
      <c r="A50" s="92" t="s">
        <v>99</v>
      </c>
      <c r="B50" s="92"/>
      <c r="C50" s="93"/>
      <c r="D50" s="94">
        <f>SUM(D51:D55)</f>
        <v>30624.499999999996</v>
      </c>
      <c r="E50" s="95">
        <f>D50/D7</f>
        <v>0.57268710109939014</v>
      </c>
      <c r="F50" s="94">
        <f>SUM(F51:F55)</f>
        <v>1017.3</v>
      </c>
      <c r="G50" s="95">
        <f>F50/F7</f>
        <v>2.8514248715555447E-2</v>
      </c>
      <c r="H50" s="94">
        <f>SUM(H51:H55)</f>
        <v>1074.2</v>
      </c>
      <c r="I50" s="95">
        <f>H50/H7</f>
        <v>2.6768671035909193E-2</v>
      </c>
      <c r="J50" s="94">
        <f>SUM(J51:J55)</f>
        <v>1331.3</v>
      </c>
      <c r="K50" s="94">
        <f>SUM(K51:K55)</f>
        <v>1242.8</v>
      </c>
      <c r="L50" s="94">
        <f>SUM(L51:L55)</f>
        <v>1350</v>
      </c>
      <c r="M50" s="95">
        <f>L50/L7</f>
        <v>2.2389841977470844E-2</v>
      </c>
      <c r="N50" s="94">
        <f>SUM(N51:N55)</f>
        <v>1500.2</v>
      </c>
      <c r="O50" s="95">
        <f>N50/N7</f>
        <v>4.1388709561724413E-2</v>
      </c>
      <c r="P50" s="84">
        <f t="shared" si="0"/>
        <v>168.90000000000009</v>
      </c>
    </row>
    <row r="51" spans="1:16" ht="25.5">
      <c r="A51" s="8" t="s">
        <v>61</v>
      </c>
      <c r="B51" s="8"/>
      <c r="C51" s="20" t="s">
        <v>62</v>
      </c>
      <c r="D51" s="38">
        <v>932.9</v>
      </c>
      <c r="E51" s="39"/>
      <c r="F51" s="44">
        <v>1017.3</v>
      </c>
      <c r="G51" s="39"/>
      <c r="H51" s="44">
        <v>1074.2</v>
      </c>
      <c r="I51" s="39"/>
      <c r="J51" s="44">
        <v>1331.3</v>
      </c>
      <c r="K51" s="44">
        <v>1242.8</v>
      </c>
      <c r="L51" s="44">
        <v>1350</v>
      </c>
      <c r="M51" s="39"/>
      <c r="N51" s="47">
        <v>1500.2</v>
      </c>
      <c r="O51" s="39"/>
      <c r="P51" s="53">
        <f t="shared" si="0"/>
        <v>168.90000000000009</v>
      </c>
    </row>
    <row r="52" spans="1:16">
      <c r="A52" s="8" t="s">
        <v>89</v>
      </c>
      <c r="B52" s="8"/>
      <c r="C52" s="20" t="s">
        <v>97</v>
      </c>
      <c r="D52" s="38">
        <v>969.2</v>
      </c>
      <c r="E52" s="39"/>
      <c r="F52" s="44"/>
      <c r="G52" s="39"/>
      <c r="H52" s="44"/>
      <c r="I52" s="39"/>
      <c r="J52" s="44"/>
      <c r="K52" s="44"/>
      <c r="L52" s="44"/>
      <c r="M52" s="39"/>
      <c r="N52" s="47"/>
      <c r="O52" s="39"/>
      <c r="P52" s="53">
        <f t="shared" si="0"/>
        <v>0</v>
      </c>
    </row>
    <row r="53" spans="1:16">
      <c r="A53" s="8" t="s">
        <v>90</v>
      </c>
      <c r="B53" s="8"/>
      <c r="C53" s="20"/>
      <c r="D53" s="38">
        <v>23125.599999999999</v>
      </c>
      <c r="E53" s="39"/>
      <c r="F53" s="44"/>
      <c r="G53" s="39"/>
      <c r="H53" s="44"/>
      <c r="I53" s="39"/>
      <c r="J53" s="44"/>
      <c r="K53" s="44"/>
      <c r="L53" s="44"/>
      <c r="M53" s="39"/>
      <c r="N53" s="47"/>
      <c r="O53" s="39"/>
      <c r="P53" s="53">
        <f t="shared" si="0"/>
        <v>0</v>
      </c>
    </row>
    <row r="54" spans="1:16" ht="25.5">
      <c r="A54" s="52" t="s">
        <v>103</v>
      </c>
      <c r="B54" s="52"/>
      <c r="C54" s="15"/>
      <c r="D54" s="27">
        <v>2755.7</v>
      </c>
      <c r="E54" s="28"/>
      <c r="F54" s="43"/>
      <c r="G54" s="28"/>
      <c r="H54" s="43"/>
      <c r="I54" s="28"/>
      <c r="J54" s="43"/>
      <c r="K54" s="43"/>
      <c r="L54" s="43"/>
      <c r="M54" s="28"/>
      <c r="N54" s="49"/>
      <c r="O54" s="28"/>
      <c r="P54" s="51">
        <f t="shared" si="0"/>
        <v>0</v>
      </c>
    </row>
    <row r="55" spans="1:16">
      <c r="A55" s="52" t="s">
        <v>91</v>
      </c>
      <c r="B55" s="52"/>
      <c r="C55" s="15" t="s">
        <v>98</v>
      </c>
      <c r="D55" s="27">
        <v>2841.1</v>
      </c>
      <c r="E55" s="28"/>
      <c r="F55" s="43"/>
      <c r="G55" s="28"/>
      <c r="H55" s="43"/>
      <c r="I55" s="28"/>
      <c r="J55" s="43"/>
      <c r="K55" s="43"/>
      <c r="L55" s="43"/>
      <c r="M55" s="28"/>
      <c r="N55" s="49"/>
      <c r="O55" s="28"/>
      <c r="P55" s="51">
        <f t="shared" si="0"/>
        <v>0</v>
      </c>
    </row>
    <row r="56" spans="1:16">
      <c r="A56" s="96" t="s">
        <v>63</v>
      </c>
      <c r="B56" s="96"/>
      <c r="C56" s="97"/>
      <c r="D56" s="94">
        <f>SUM(D57:D65)</f>
        <v>14799.4</v>
      </c>
      <c r="E56" s="95">
        <f>D56/D7</f>
        <v>0.27675310565104133</v>
      </c>
      <c r="F56" s="94">
        <f>SUM(F57:F65)</f>
        <v>22694.6</v>
      </c>
      <c r="G56" s="95">
        <f>F56/F7</f>
        <v>0.63611468485210321</v>
      </c>
      <c r="H56" s="94">
        <f>SUM(H57:H65)</f>
        <v>25119.200000000001</v>
      </c>
      <c r="I56" s="95">
        <f>H56/H7</f>
        <v>0.62596127488848463</v>
      </c>
      <c r="J56" s="94">
        <f>SUM(J57:J65)</f>
        <v>19796.7</v>
      </c>
      <c r="K56" s="94">
        <f>SUM(K57:K65)</f>
        <v>33491.199999999997</v>
      </c>
      <c r="L56" s="94">
        <f>SUM(L57:L65)</f>
        <v>41423.699999999997</v>
      </c>
      <c r="M56" s="95">
        <f>L56/L7</f>
        <v>0.68701488675715483</v>
      </c>
      <c r="N56" s="94">
        <f>SUM(N57:N65)</f>
        <v>22602.3</v>
      </c>
      <c r="O56" s="95">
        <f>N56/N7</f>
        <v>0.62357021072321261</v>
      </c>
      <c r="P56" s="84">
        <f t="shared" si="0"/>
        <v>2805.5999999999985</v>
      </c>
    </row>
    <row r="57" spans="1:16" ht="67.5" customHeight="1">
      <c r="A57" s="5" t="s">
        <v>64</v>
      </c>
      <c r="B57" s="5"/>
      <c r="C57" s="13" t="s">
        <v>65</v>
      </c>
      <c r="D57" s="23">
        <v>11491</v>
      </c>
      <c r="E57" s="24"/>
      <c r="F57" s="43">
        <v>13052.4</v>
      </c>
      <c r="G57" s="24"/>
      <c r="H57" s="43">
        <v>14977.6</v>
      </c>
      <c r="I57" s="24"/>
      <c r="J57" s="43">
        <v>15977</v>
      </c>
      <c r="K57" s="43">
        <v>13795.9</v>
      </c>
      <c r="L57" s="43">
        <v>15977</v>
      </c>
      <c r="M57" s="24"/>
      <c r="N57" s="46">
        <v>17002.3</v>
      </c>
      <c r="O57" s="24"/>
      <c r="P57" s="42">
        <f t="shared" si="0"/>
        <v>1025.2999999999993</v>
      </c>
    </row>
    <row r="58" spans="1:16" ht="34.5" customHeight="1">
      <c r="A58" s="5" t="s">
        <v>124</v>
      </c>
      <c r="B58" s="5"/>
      <c r="C58" s="13" t="s">
        <v>123</v>
      </c>
      <c r="D58" s="23"/>
      <c r="E58" s="24"/>
      <c r="F58" s="43"/>
      <c r="G58" s="24"/>
      <c r="H58" s="43"/>
      <c r="I58" s="24"/>
      <c r="J58" s="43"/>
      <c r="K58" s="43">
        <v>21.4</v>
      </c>
      <c r="L58" s="43">
        <v>32</v>
      </c>
      <c r="M58" s="24"/>
      <c r="N58" s="46"/>
      <c r="O58" s="24"/>
      <c r="P58" s="42">
        <f t="shared" si="0"/>
        <v>0</v>
      </c>
    </row>
    <row r="59" spans="1:16" ht="51">
      <c r="A59" s="5" t="s">
        <v>66</v>
      </c>
      <c r="B59" s="5"/>
      <c r="C59" s="13" t="s">
        <v>67</v>
      </c>
      <c r="D59" s="23"/>
      <c r="E59" s="24"/>
      <c r="F59" s="43"/>
      <c r="G59" s="24"/>
      <c r="H59" s="43">
        <v>2214.1999999999998</v>
      </c>
      <c r="I59" s="24"/>
      <c r="J59" s="43">
        <v>2228.1999999999998</v>
      </c>
      <c r="K59" s="43">
        <v>2228.1999999999998</v>
      </c>
      <c r="L59" s="43">
        <v>2228.1999999999998</v>
      </c>
      <c r="M59" s="24"/>
      <c r="N59" s="46">
        <v>2267</v>
      </c>
      <c r="O59" s="24"/>
      <c r="P59" s="42">
        <f t="shared" si="0"/>
        <v>38.800000000000182</v>
      </c>
    </row>
    <row r="60" spans="1:16" ht="25.5">
      <c r="A60" s="5" t="s">
        <v>125</v>
      </c>
      <c r="B60" s="5"/>
      <c r="C60" s="13" t="s">
        <v>116</v>
      </c>
      <c r="D60" s="23"/>
      <c r="E60" s="24"/>
      <c r="F60" s="43"/>
      <c r="G60" s="24"/>
      <c r="H60" s="43">
        <v>190.1</v>
      </c>
      <c r="I60" s="24"/>
      <c r="J60" s="43"/>
      <c r="K60" s="43">
        <v>210</v>
      </c>
      <c r="L60" s="43">
        <v>300</v>
      </c>
      <c r="M60" s="24"/>
      <c r="N60" s="46"/>
      <c r="O60" s="24"/>
      <c r="P60" s="42">
        <f t="shared" si="0"/>
        <v>0</v>
      </c>
    </row>
    <row r="61" spans="1:16" ht="51.75" customHeight="1">
      <c r="A61" s="5" t="s">
        <v>102</v>
      </c>
      <c r="B61" s="5"/>
      <c r="C61" s="13" t="s">
        <v>68</v>
      </c>
      <c r="D61" s="23">
        <v>1137</v>
      </c>
      <c r="E61" s="24"/>
      <c r="F61" s="43">
        <v>1295.5999999999999</v>
      </c>
      <c r="G61" s="24"/>
      <c r="H61" s="43">
        <v>1576.7</v>
      </c>
      <c r="I61" s="24"/>
      <c r="J61" s="43">
        <v>1591.5</v>
      </c>
      <c r="K61" s="43">
        <v>1591.5</v>
      </c>
      <c r="L61" s="43">
        <v>1591.5</v>
      </c>
      <c r="M61" s="24"/>
      <c r="N61" s="46">
        <v>1837.2</v>
      </c>
      <c r="O61" s="24"/>
      <c r="P61" s="42">
        <f t="shared" si="0"/>
        <v>245.70000000000005</v>
      </c>
    </row>
    <row r="62" spans="1:16" ht="27" customHeight="1">
      <c r="A62" s="5" t="s">
        <v>118</v>
      </c>
      <c r="B62" s="5"/>
      <c r="C62" s="13" t="s">
        <v>117</v>
      </c>
      <c r="D62" s="23"/>
      <c r="E62" s="24"/>
      <c r="F62" s="43"/>
      <c r="G62" s="24"/>
      <c r="H62" s="43"/>
      <c r="I62" s="24"/>
      <c r="J62" s="43"/>
      <c r="K62" s="43"/>
      <c r="L62" s="43"/>
      <c r="M62" s="24"/>
      <c r="N62" s="46">
        <v>1495.8</v>
      </c>
      <c r="O62" s="24"/>
      <c r="P62" s="42">
        <f t="shared" si="0"/>
        <v>1495.8</v>
      </c>
    </row>
    <row r="63" spans="1:16" ht="42.75" customHeight="1">
      <c r="A63" s="5" t="s">
        <v>69</v>
      </c>
      <c r="B63" s="5"/>
      <c r="C63" s="13" t="s">
        <v>70</v>
      </c>
      <c r="D63" s="23"/>
      <c r="E63" s="24"/>
      <c r="F63" s="43">
        <v>2279</v>
      </c>
      <c r="G63" s="24"/>
      <c r="H63" s="43">
        <v>1821.2</v>
      </c>
      <c r="I63" s="24"/>
      <c r="J63" s="43"/>
      <c r="K63" s="43"/>
      <c r="L63" s="43"/>
      <c r="M63" s="24"/>
      <c r="N63" s="46"/>
      <c r="O63" s="24"/>
      <c r="P63" s="42">
        <f t="shared" si="0"/>
        <v>0</v>
      </c>
    </row>
    <row r="64" spans="1:16" ht="42.75" customHeight="1">
      <c r="A64" s="5" t="s">
        <v>71</v>
      </c>
      <c r="B64" s="5"/>
      <c r="C64" s="13" t="s">
        <v>72</v>
      </c>
      <c r="D64" s="23">
        <v>644.4</v>
      </c>
      <c r="E64" s="24"/>
      <c r="F64" s="43">
        <v>649.70000000000005</v>
      </c>
      <c r="G64" s="24"/>
      <c r="H64" s="43">
        <v>739.4</v>
      </c>
      <c r="I64" s="24"/>
      <c r="J64" s="43"/>
      <c r="K64" s="43">
        <v>795</v>
      </c>
      <c r="L64" s="43">
        <v>795</v>
      </c>
      <c r="M64" s="24"/>
      <c r="N64" s="46"/>
      <c r="O64" s="24"/>
      <c r="P64" s="42">
        <f t="shared" si="0"/>
        <v>0</v>
      </c>
    </row>
    <row r="65" spans="1:16" ht="42.75" customHeight="1" thickBot="1">
      <c r="A65" s="5" t="s">
        <v>73</v>
      </c>
      <c r="B65" s="5"/>
      <c r="C65" s="13" t="s">
        <v>74</v>
      </c>
      <c r="D65" s="40">
        <v>1527</v>
      </c>
      <c r="E65" s="41"/>
      <c r="F65" s="45">
        <v>5417.9</v>
      </c>
      <c r="G65" s="41"/>
      <c r="H65" s="45">
        <v>3600</v>
      </c>
      <c r="I65" s="41"/>
      <c r="J65" s="45"/>
      <c r="K65" s="45">
        <v>14849.2</v>
      </c>
      <c r="L65" s="45">
        <v>20500</v>
      </c>
      <c r="M65" s="41"/>
      <c r="N65" s="48"/>
      <c r="O65" s="41"/>
      <c r="P65" s="42">
        <f t="shared" si="0"/>
        <v>0</v>
      </c>
    </row>
    <row r="66" spans="1:16">
      <c r="A66" s="9" t="s">
        <v>75</v>
      </c>
      <c r="B66" s="9"/>
      <c r="C66" s="10"/>
      <c r="D66" s="10"/>
    </row>
    <row r="67" spans="1:16">
      <c r="A67" s="11" t="s">
        <v>76</v>
      </c>
      <c r="B67" s="11"/>
    </row>
  </sheetData>
  <mergeCells count="10">
    <mergeCell ref="N4:O4"/>
    <mergeCell ref="A4:A5"/>
    <mergeCell ref="C4:C5"/>
    <mergeCell ref="A2:P2"/>
    <mergeCell ref="A3:P3"/>
    <mergeCell ref="B4:B5"/>
    <mergeCell ref="D4:E4"/>
    <mergeCell ref="F4:G4"/>
    <mergeCell ref="H4:I4"/>
    <mergeCell ref="J4:M4"/>
  </mergeCells>
  <pageMargins left="0.19685039370078741" right="0.19685039370078741" top="0.82677165354330717" bottom="0.19685039370078741" header="0.82677165354330717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2018-12-05T11:48:52Z</dcterms:modified>
</cp:coreProperties>
</file>